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Gap Assessment" sheetId="3" state="visible" r:id="rId3"/>
  </sheets>
  <definedNames>
    <definedName name="_xlnm._FilterDatabase" localSheetId="2" hidden="1">'Gap Assessment'!$A$1:$L$57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2C2A29"/>
      <sz val="15"/>
    </font>
    <font>
      <name val="Arial"/>
      <charset val="1"/>
      <family val="0"/>
      <i val="1"/>
      <color rgb="FF8A857C"/>
      <sz val="10"/>
    </font>
    <font>
      <name val="Arial"/>
      <charset val="1"/>
      <family val="0"/>
      <color rgb="FF2C2A29"/>
      <sz val="10"/>
    </font>
    <font>
      <name val="Arial"/>
      <charset val="1"/>
      <family val="0"/>
      <b val="1"/>
      <color rgb="FFD4893F"/>
      <sz val="12"/>
    </font>
    <font>
      <name val="Arial"/>
      <charset val="1"/>
      <family val="0"/>
      <i val="1"/>
      <color rgb="FF8A857C"/>
      <sz val="9"/>
    </font>
    <font>
      <name val="Arial"/>
      <charset val="1"/>
      <family val="0"/>
      <b val="1"/>
      <color rgb="FF2C2A29"/>
      <sz val="10"/>
    </font>
    <font>
      <name val="Arial"/>
      <charset val="1"/>
      <family val="0"/>
      <b val="1"/>
      <color rgb="FFFFFFFF"/>
      <sz val="10"/>
    </font>
  </fonts>
  <fills count="3">
    <fill>
      <patternFill/>
    </fill>
    <fill>
      <patternFill patternType="gray125"/>
    </fill>
    <fill>
      <patternFill patternType="solid">
        <fgColor rgb="FF2C2A29"/>
        <bgColor rgb="FF333300"/>
      </patternFill>
    </fill>
  </fills>
  <borders count="2">
    <border>
      <left/>
      <right/>
      <top/>
      <bottom/>
      <diagonal/>
    </border>
    <border>
      <left style="thin">
        <color rgb="FFD9D2C9"/>
      </left>
      <right style="thin">
        <color rgb="FFD9D2C9"/>
      </right>
      <top style="thin">
        <color rgb="FFD9D2C9"/>
      </top>
      <bottom style="thin">
        <color rgb="FFD9D2C9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0"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top" wrapText="1"/>
    </xf>
    <xf numFmtId="0" fontId="5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top" wrapText="1"/>
    </xf>
    <xf numFmtId="0" fontId="7" fillId="0" borderId="0" applyAlignment="1" pivotButton="0" quotePrefix="0" xfId="0">
      <alignment horizontal="general" vertical="top" wrapText="1"/>
    </xf>
    <xf numFmtId="0" fontId="8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9" fontId="9" fillId="0" borderId="0" applyAlignment="1" pivotButton="0" quotePrefix="0" xfId="0">
      <alignment horizontal="general" vertical="bottom"/>
    </xf>
    <xf numFmtId="0" fontId="10" fillId="2" borderId="1" applyAlignment="1" pivotButton="0" quotePrefix="0" xfId="0">
      <alignment horizontal="general" vertical="bottom"/>
    </xf>
    <xf numFmtId="0" fontId="6" fillId="0" borderId="1" applyAlignment="1" pivotButton="0" quotePrefix="0" xfId="0">
      <alignment horizontal="general" vertical="bottom"/>
    </xf>
    <xf numFmtId="9" fontId="9" fillId="0" borderId="1" applyAlignment="1" pivotButton="0" quotePrefix="0" xfId="0">
      <alignment horizontal="general" vertical="bottom"/>
    </xf>
    <xf numFmtId="0" fontId="10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top" wrapText="1"/>
    </xf>
    <xf numFmtId="0" fontId="6" fillId="0" borderId="1" applyAlignment="1" pivotButton="0" quotePrefix="0" xfId="0">
      <alignment horizontal="left" vertical="top" wrapText="1"/>
    </xf>
    <xf numFmtId="0" fontId="8" fillId="0" borderId="1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top" wrapText="1"/>
    </xf>
    <xf numFmtId="0" fontId="5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top" wrapText="1"/>
    </xf>
    <xf numFmtId="0" fontId="7" fillId="0" borderId="0" applyAlignment="1" pivotButton="0" quotePrefix="0" xfId="0">
      <alignment horizontal="general" vertical="top" wrapText="1"/>
    </xf>
    <xf numFmtId="0" fontId="8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9" fontId="9" fillId="0" borderId="0" applyAlignment="1" pivotButton="0" quotePrefix="0" xfId="0">
      <alignment horizontal="general" vertical="bottom"/>
    </xf>
    <xf numFmtId="0" fontId="10" fillId="2" borderId="1" applyAlignment="1" pivotButton="0" quotePrefix="0" xfId="0">
      <alignment horizontal="general" vertical="bottom"/>
    </xf>
    <xf numFmtId="0" fontId="6" fillId="0" borderId="1" applyAlignment="1" pivotButton="0" quotePrefix="0" xfId="0">
      <alignment horizontal="general" vertical="bottom"/>
    </xf>
    <xf numFmtId="9" fontId="9" fillId="0" borderId="1" applyAlignment="1" pivotButton="0" quotePrefix="0" xfId="0">
      <alignment horizontal="general" vertical="bottom"/>
    </xf>
    <xf numFmtId="0" fontId="10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top" wrapText="1"/>
    </xf>
    <xf numFmtId="0" fontId="6" fillId="0" borderId="1" applyAlignment="1" pivotButton="0" quotePrefix="0" xfId="0">
      <alignment horizontal="left" vertical="top" wrapText="1"/>
    </xf>
    <xf numFmtId="0" fontId="8" fillId="0" borderId="1" applyAlignment="1" pivotButton="0" quotePrefix="0" xfId="0">
      <alignment horizontal="left" vertical="top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4">
    <dxf>
      <fill>
        <patternFill>
          <bgColor rgb="FFD9EAD3"/>
        </patternFill>
      </fill>
    </dxf>
    <dxf>
      <fill>
        <patternFill>
          <bgColor rgb="FFFCE5CD"/>
        </patternFill>
      </fill>
    </dxf>
    <dxf>
      <fill>
        <patternFill>
          <bgColor rgb="FFF4CCCC"/>
        </patternFill>
      </fill>
    </dxf>
    <dxf>
      <fill>
        <patternFill>
          <bgColor rgb="FFEFEFE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2C9"/>
      <rgbColor rgb="FF8A857C"/>
      <rgbColor rgb="FF9999FF"/>
      <rgbColor rgb="FF993366"/>
      <rgbColor rgb="FFEFEFEF"/>
      <rgbColor rgb="FFCCFFFF"/>
      <rgbColor rgb="FF660066"/>
      <rgbColor rgb="FFD4893F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CE5CD"/>
      <rgbColor rgb="FF99CCFF"/>
      <rgbColor rgb="FFFF99CC"/>
      <rgbColor rgb="FFCC99FF"/>
      <rgbColor rgb="FFF4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C2A29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B1:B20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3" customWidth="1" style="20" min="1" max="1"/>
    <col width="105" customWidth="1" style="20" min="2" max="2"/>
  </cols>
  <sheetData>
    <row r="1" ht="19.5" customHeight="1" s="21">
      <c r="B1" s="22" t="inlineStr">
        <is>
          <t>Gap Assessment Workbook — CIS Controls v8.1, Implementation Group 1</t>
        </is>
      </c>
    </row>
    <row r="2" ht="19.5" customHeight="1" s="21">
      <c r="B2" s="23" t="inlineStr">
        <is>
          <t>Build once, map many. Free to use and adapt. allaboutrisk.info</t>
        </is>
      </c>
    </row>
    <row r="3" ht="19.5" customHeight="1" s="21">
      <c r="B3" s="24" t="n"/>
    </row>
    <row r="4" ht="19.5" customHeight="1" s="21">
      <c r="B4" s="25" t="inlineStr">
        <is>
          <t>Why CIS IG1 is the spine</t>
        </is>
      </c>
    </row>
    <row r="5" ht="42" customHeight="1" s="21">
      <c r="B5" s="24" t="inlineStr">
        <is>
          <t>Implementation Group 1 is the 56 safeguards CIS defines as essential cyber hygiene, deliberately scoped for organizations without a security team. Implement these against one honest assessment, and you can answer most of what SOC 2 questionnaires, ISO gap analyses, insurers, and customer security reviews ask, by translation instead of by new projects.</t>
        </is>
      </c>
    </row>
    <row r="6" ht="19.5" customHeight="1" s="21">
      <c r="B6" s="24" t="n"/>
    </row>
    <row r="7" ht="19.5" customHeight="1" s="21">
      <c r="B7" s="25" t="inlineStr">
        <is>
          <t>How to use this</t>
        </is>
      </c>
    </row>
    <row r="8" ht="42" customHeight="1" s="21">
      <c r="B8" s="24" t="inlineStr">
        <is>
          <t>1. Work through the Gap Assessment tab top to bottom. Set Status for each safeguard: Implemented, Partial, Not Implemented, or N/A.</t>
        </is>
      </c>
    </row>
    <row r="9" ht="42" customHeight="1" s="21">
      <c r="B9" s="24" t="inlineStr">
        <is>
          <t>2. Be ruthless about the difference between Implemented and Partial. If you cannot point to evidence, it is Partial at best. A control without an artifact does not exist in an audit.</t>
        </is>
      </c>
    </row>
    <row r="10" ht="42" customHeight="1" s="21">
      <c r="B10" s="24" t="inlineStr">
        <is>
          <t>3. Fill the Evidence column as you go — the suggested evidence shows what typically satisfies an assessor.</t>
        </is>
      </c>
    </row>
    <row r="11" ht="42" customHeight="1" s="21">
      <c r="B11" s="24" t="inlineStr">
        <is>
          <t>4. The Dashboard tab calculates itself. Use it in leadership briefings: percentage implemented is a number executives can track quarter over quarter.</t>
        </is>
      </c>
    </row>
    <row r="12" ht="42" customHeight="1" s="21">
      <c r="B12" s="24" t="inlineStr">
        <is>
          <t>5. Reassess twice a year. The delta between assessments is your security program's progress report, and it writes itself.</t>
        </is>
      </c>
    </row>
    <row r="13" ht="19.5" customHeight="1" s="21">
      <c r="B13" s="24" t="n"/>
    </row>
    <row r="14" ht="19.5" customHeight="1" s="21">
      <c r="B14" s="25" t="inlineStr">
        <is>
          <t>About the framework mappings</t>
        </is>
      </c>
    </row>
    <row r="15" ht="42" customHeight="1" s="21">
      <c r="B15" s="24" t="inlineStr">
        <is>
          <t>The NIST CSF 2.0 and ISO/IEC 27001:2022 Annex A columns are editorial, category-level guidance to help you translate your work into other frameworks' language — useful for questionnaires and gap conversations. They are not official crosswalks. For a formal certification audit, use the official mapping documents from CIS, NIST, and your auditor.</t>
        </is>
      </c>
    </row>
    <row r="16" ht="19.5" customHeight="1" s="21">
      <c r="B16" s="24" t="n"/>
    </row>
    <row r="17" ht="19.5" customHeight="1" s="21">
      <c r="B17" s="25" t="inlineStr">
        <is>
          <t>One warning</t>
        </is>
      </c>
    </row>
    <row r="18" ht="42" customHeight="1" s="21">
      <c r="B18" s="24" t="inlineStr">
        <is>
          <t>Do not turn this workbook into the goal. The goal is fewer incidents and faster recovery; this is the map, not the territory. If a safeguard fights your reality, record the deviation and the reasoning in Notes — assessors respect documented judgment far more than silent gaps.</t>
        </is>
      </c>
    </row>
    <row r="20" ht="30" customHeight="1" s="21">
      <c r="B20" s="26" t="inlineStr">
        <is>
          <t>Gap Assessment Workbook v1.0 — June 2026 — allaboutrisk.info/templates — free under CC BY 4.0. No macros, ever: if a copy of this file asks you to enable anything, it did not come from allaboutrisk.info.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G28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34" customWidth="1" style="20" min="1" max="1"/>
    <col width="14" customWidth="1" style="20" min="2" max="3"/>
    <col width="16" customWidth="1" style="20" min="4" max="4"/>
    <col width="8" customWidth="1" style="20" min="5" max="5"/>
    <col width="12" customWidth="1" style="20" min="6" max="6"/>
    <col width="14" customWidth="1" style="20" min="7" max="7"/>
  </cols>
  <sheetData>
    <row r="1" ht="18" customHeight="1" s="21">
      <c r="A1" s="27" t="inlineStr">
        <is>
          <t>Gap Assessment Dashboard</t>
        </is>
      </c>
    </row>
    <row r="2" ht="15" customHeight="1" s="21">
      <c r="A2" s="28" t="inlineStr">
        <is>
          <t>Calculates automatically from the Gap Assessment tab.</t>
        </is>
      </c>
    </row>
    <row r="4" ht="15" customHeight="1" s="21">
      <c r="A4" s="29" t="inlineStr">
        <is>
          <t>Overall</t>
        </is>
      </c>
    </row>
    <row r="5" ht="15" customHeight="1" s="21">
      <c r="A5" s="30" t="inlineStr">
        <is>
          <t>Implemented</t>
        </is>
      </c>
      <c r="B5" s="31">
        <f>COUNTIF('Gap Assessment'!I2:I57,"Implemented")</f>
        <v/>
      </c>
    </row>
    <row r="6" ht="15" customHeight="1" s="21">
      <c r="A6" s="30" t="inlineStr">
        <is>
          <t>Partial</t>
        </is>
      </c>
      <c r="B6" s="31">
        <f>COUNTIF('Gap Assessment'!I2:I57,"Partial")</f>
        <v/>
      </c>
    </row>
    <row r="7" ht="15" customHeight="1" s="21">
      <c r="A7" s="30" t="inlineStr">
        <is>
          <t>Not Implemented</t>
        </is>
      </c>
      <c r="B7" s="31">
        <f>COUNTIF('Gap Assessment'!I2:I57,"Not Implemented")</f>
        <v/>
      </c>
    </row>
    <row r="8" ht="15" customHeight="1" s="21">
      <c r="A8" s="30" t="inlineStr">
        <is>
          <t>N/A</t>
        </is>
      </c>
      <c r="B8" s="31">
        <f>COUNTIF('Gap Assessment'!I2:I57,"N/A")</f>
        <v/>
      </c>
    </row>
    <row r="9" ht="15" customHeight="1" s="21">
      <c r="A9" s="30" t="inlineStr">
        <is>
          <t>Not yet assessed</t>
        </is>
      </c>
      <c r="B9" s="31">
        <f>56-COUNTA('Gap Assessment'!I2:I57)</f>
        <v/>
      </c>
    </row>
    <row r="10" ht="15" customHeight="1" s="21">
      <c r="A10" s="30" t="inlineStr">
        <is>
          <t>% implemented (of applicable)</t>
        </is>
      </c>
      <c r="B10" s="32">
        <f>IF(56-B9-B8=0,0,B5/(56-B9-B8))</f>
        <v/>
      </c>
    </row>
    <row r="12" ht="15" customHeight="1" s="21">
      <c r="A12" s="29" t="inlineStr">
        <is>
          <t>By CIS Control</t>
        </is>
      </c>
    </row>
    <row r="13" ht="15" customHeight="1" s="21">
      <c r="A13" s="33" t="inlineStr">
        <is>
          <t>Control</t>
        </is>
      </c>
      <c r="B13" s="33" t="inlineStr">
        <is>
          <t>Implemented</t>
        </is>
      </c>
      <c r="C13" s="33" t="inlineStr">
        <is>
          <t>Partial</t>
        </is>
      </c>
      <c r="D13" s="33" t="inlineStr">
        <is>
          <t>Not Impl.</t>
        </is>
      </c>
      <c r="E13" s="33" t="inlineStr">
        <is>
          <t>N/A</t>
        </is>
      </c>
      <c r="F13" s="33" t="inlineStr">
        <is>
          <t>IG1 total</t>
        </is>
      </c>
      <c r="G13" s="33" t="inlineStr">
        <is>
          <t>% done</t>
        </is>
      </c>
    </row>
    <row r="14" ht="15" customHeight="1" s="21">
      <c r="A14" s="34" t="inlineStr">
        <is>
          <t>01 Enterprise Asset Inventory</t>
        </is>
      </c>
      <c r="B14" s="34">
        <f>COUNTIFS('Gap Assessment'!$B$2:$B$57,A14,'Gap Assessment'!$I$2:$I$57,"Implemented")</f>
        <v/>
      </c>
      <c r="C14" s="34">
        <f>COUNTIFS('Gap Assessment'!$B$2:$B$57,A14,'Gap Assessment'!$I$2:$I$57,"Partial")</f>
        <v/>
      </c>
      <c r="D14" s="34">
        <f>COUNTIFS('Gap Assessment'!$B$2:$B$57,A14,'Gap Assessment'!$I$2:$I$57,"Not Implemented")</f>
        <v/>
      </c>
      <c r="E14" s="34">
        <f>COUNTIFS('Gap Assessment'!$B$2:$B$57,A14,'Gap Assessment'!$I$2:$I$57,"N/A")</f>
        <v/>
      </c>
      <c r="F14" s="34" t="n">
        <v>2</v>
      </c>
      <c r="G14" s="35">
        <f>IF(F14-E14=0,0,B14/(F14-E14))</f>
        <v/>
      </c>
    </row>
    <row r="15" ht="15" customHeight="1" s="21">
      <c r="A15" s="34" t="inlineStr">
        <is>
          <t>02 Software Asset Inventory</t>
        </is>
      </c>
      <c r="B15" s="34">
        <f>COUNTIFS('Gap Assessment'!$B$2:$B$57,A15,'Gap Assessment'!$I$2:$I$57,"Implemented")</f>
        <v/>
      </c>
      <c r="C15" s="34">
        <f>COUNTIFS('Gap Assessment'!$B$2:$B$57,A15,'Gap Assessment'!$I$2:$I$57,"Partial")</f>
        <v/>
      </c>
      <c r="D15" s="34">
        <f>COUNTIFS('Gap Assessment'!$B$2:$B$57,A15,'Gap Assessment'!$I$2:$I$57,"Not Implemented")</f>
        <v/>
      </c>
      <c r="E15" s="34">
        <f>COUNTIFS('Gap Assessment'!$B$2:$B$57,A15,'Gap Assessment'!$I$2:$I$57,"N/A")</f>
        <v/>
      </c>
      <c r="F15" s="34" t="n">
        <v>3</v>
      </c>
      <c r="G15" s="35">
        <f>IF(F15-E15=0,0,B15/(F15-E15))</f>
        <v/>
      </c>
    </row>
    <row r="16" ht="15" customHeight="1" s="21">
      <c r="A16" s="34" t="inlineStr">
        <is>
          <t>03 Data Protection</t>
        </is>
      </c>
      <c r="B16" s="34">
        <f>COUNTIFS('Gap Assessment'!$B$2:$B$57,A16,'Gap Assessment'!$I$2:$I$57,"Implemented")</f>
        <v/>
      </c>
      <c r="C16" s="34">
        <f>COUNTIFS('Gap Assessment'!$B$2:$B$57,A16,'Gap Assessment'!$I$2:$I$57,"Partial")</f>
        <v/>
      </c>
      <c r="D16" s="34">
        <f>COUNTIFS('Gap Assessment'!$B$2:$B$57,A16,'Gap Assessment'!$I$2:$I$57,"Not Implemented")</f>
        <v/>
      </c>
      <c r="E16" s="34">
        <f>COUNTIFS('Gap Assessment'!$B$2:$B$57,A16,'Gap Assessment'!$I$2:$I$57,"N/A")</f>
        <v/>
      </c>
      <c r="F16" s="34" t="n">
        <v>6</v>
      </c>
      <c r="G16" s="35">
        <f>IF(F16-E16=0,0,B16/(F16-E16))</f>
        <v/>
      </c>
    </row>
    <row r="17" ht="15" customHeight="1" s="21">
      <c r="A17" s="34" t="inlineStr">
        <is>
          <t>04 Secure Configuration</t>
        </is>
      </c>
      <c r="B17" s="34">
        <f>COUNTIFS('Gap Assessment'!$B$2:$B$57,A17,'Gap Assessment'!$I$2:$I$57,"Implemented")</f>
        <v/>
      </c>
      <c r="C17" s="34">
        <f>COUNTIFS('Gap Assessment'!$B$2:$B$57,A17,'Gap Assessment'!$I$2:$I$57,"Partial")</f>
        <v/>
      </c>
      <c r="D17" s="34">
        <f>COUNTIFS('Gap Assessment'!$B$2:$B$57,A17,'Gap Assessment'!$I$2:$I$57,"Not Implemented")</f>
        <v/>
      </c>
      <c r="E17" s="34">
        <f>COUNTIFS('Gap Assessment'!$B$2:$B$57,A17,'Gap Assessment'!$I$2:$I$57,"N/A")</f>
        <v/>
      </c>
      <c r="F17" s="34" t="n">
        <v>7</v>
      </c>
      <c r="G17" s="35">
        <f>IF(F17-E17=0,0,B17/(F17-E17))</f>
        <v/>
      </c>
    </row>
    <row r="18" ht="15" customHeight="1" s="21">
      <c r="A18" s="34" t="inlineStr">
        <is>
          <t>05 Account Management</t>
        </is>
      </c>
      <c r="B18" s="34">
        <f>COUNTIFS('Gap Assessment'!$B$2:$B$57,A18,'Gap Assessment'!$I$2:$I$57,"Implemented")</f>
        <v/>
      </c>
      <c r="C18" s="34">
        <f>COUNTIFS('Gap Assessment'!$B$2:$B$57,A18,'Gap Assessment'!$I$2:$I$57,"Partial")</f>
        <v/>
      </c>
      <c r="D18" s="34">
        <f>COUNTIFS('Gap Assessment'!$B$2:$B$57,A18,'Gap Assessment'!$I$2:$I$57,"Not Implemented")</f>
        <v/>
      </c>
      <c r="E18" s="34">
        <f>COUNTIFS('Gap Assessment'!$B$2:$B$57,A18,'Gap Assessment'!$I$2:$I$57,"N/A")</f>
        <v/>
      </c>
      <c r="F18" s="34" t="n">
        <v>4</v>
      </c>
      <c r="G18" s="35">
        <f>IF(F18-E18=0,0,B18/(F18-E18))</f>
        <v/>
      </c>
    </row>
    <row r="19" ht="15" customHeight="1" s="21">
      <c r="A19" s="34" t="inlineStr">
        <is>
          <t>06 Access Control Management</t>
        </is>
      </c>
      <c r="B19" s="34">
        <f>COUNTIFS('Gap Assessment'!$B$2:$B$57,A19,'Gap Assessment'!$I$2:$I$57,"Implemented")</f>
        <v/>
      </c>
      <c r="C19" s="34">
        <f>COUNTIFS('Gap Assessment'!$B$2:$B$57,A19,'Gap Assessment'!$I$2:$I$57,"Partial")</f>
        <v/>
      </c>
      <c r="D19" s="34">
        <f>COUNTIFS('Gap Assessment'!$B$2:$B$57,A19,'Gap Assessment'!$I$2:$I$57,"Not Implemented")</f>
        <v/>
      </c>
      <c r="E19" s="34">
        <f>COUNTIFS('Gap Assessment'!$B$2:$B$57,A19,'Gap Assessment'!$I$2:$I$57,"N/A")</f>
        <v/>
      </c>
      <c r="F19" s="34" t="n">
        <v>5</v>
      </c>
      <c r="G19" s="35">
        <f>IF(F19-E19=0,0,B19/(F19-E19))</f>
        <v/>
      </c>
    </row>
    <row r="20" ht="15" customHeight="1" s="21">
      <c r="A20" s="34" t="inlineStr">
        <is>
          <t>07 Vulnerability Management</t>
        </is>
      </c>
      <c r="B20" s="34">
        <f>COUNTIFS('Gap Assessment'!$B$2:$B$57,A20,'Gap Assessment'!$I$2:$I$57,"Implemented")</f>
        <v/>
      </c>
      <c r="C20" s="34">
        <f>COUNTIFS('Gap Assessment'!$B$2:$B$57,A20,'Gap Assessment'!$I$2:$I$57,"Partial")</f>
        <v/>
      </c>
      <c r="D20" s="34">
        <f>COUNTIFS('Gap Assessment'!$B$2:$B$57,A20,'Gap Assessment'!$I$2:$I$57,"Not Implemented")</f>
        <v/>
      </c>
      <c r="E20" s="34">
        <f>COUNTIFS('Gap Assessment'!$B$2:$B$57,A20,'Gap Assessment'!$I$2:$I$57,"N/A")</f>
        <v/>
      </c>
      <c r="F20" s="34" t="n">
        <v>4</v>
      </c>
      <c r="G20" s="35">
        <f>IF(F20-E20=0,0,B20/(F20-E20))</f>
        <v/>
      </c>
    </row>
    <row r="21" ht="15" customHeight="1" s="21">
      <c r="A21" s="34" t="inlineStr">
        <is>
          <t>08 Audit Log Management</t>
        </is>
      </c>
      <c r="B21" s="34">
        <f>COUNTIFS('Gap Assessment'!$B$2:$B$57,A21,'Gap Assessment'!$I$2:$I$57,"Implemented")</f>
        <v/>
      </c>
      <c r="C21" s="34">
        <f>COUNTIFS('Gap Assessment'!$B$2:$B$57,A21,'Gap Assessment'!$I$2:$I$57,"Partial")</f>
        <v/>
      </c>
      <c r="D21" s="34">
        <f>COUNTIFS('Gap Assessment'!$B$2:$B$57,A21,'Gap Assessment'!$I$2:$I$57,"Not Implemented")</f>
        <v/>
      </c>
      <c r="E21" s="34">
        <f>COUNTIFS('Gap Assessment'!$B$2:$B$57,A21,'Gap Assessment'!$I$2:$I$57,"N/A")</f>
        <v/>
      </c>
      <c r="F21" s="34" t="n">
        <v>3</v>
      </c>
      <c r="G21" s="35">
        <f>IF(F21-E21=0,0,B21/(F21-E21))</f>
        <v/>
      </c>
    </row>
    <row r="22" ht="15" customHeight="1" s="21">
      <c r="A22" s="34" t="inlineStr">
        <is>
          <t>09 Email &amp; Browser Protections</t>
        </is>
      </c>
      <c r="B22" s="34">
        <f>COUNTIFS('Gap Assessment'!$B$2:$B$57,A22,'Gap Assessment'!$I$2:$I$57,"Implemented")</f>
        <v/>
      </c>
      <c r="C22" s="34">
        <f>COUNTIFS('Gap Assessment'!$B$2:$B$57,A22,'Gap Assessment'!$I$2:$I$57,"Partial")</f>
        <v/>
      </c>
      <c r="D22" s="34">
        <f>COUNTIFS('Gap Assessment'!$B$2:$B$57,A22,'Gap Assessment'!$I$2:$I$57,"Not Implemented")</f>
        <v/>
      </c>
      <c r="E22" s="34">
        <f>COUNTIFS('Gap Assessment'!$B$2:$B$57,A22,'Gap Assessment'!$I$2:$I$57,"N/A")</f>
        <v/>
      </c>
      <c r="F22" s="34" t="n">
        <v>2</v>
      </c>
      <c r="G22" s="35">
        <f>IF(F22-E22=0,0,B22/(F22-E22))</f>
        <v/>
      </c>
    </row>
    <row r="23" ht="15" customHeight="1" s="21">
      <c r="A23" s="34" t="inlineStr">
        <is>
          <t>10 Malware Defenses</t>
        </is>
      </c>
      <c r="B23" s="34">
        <f>COUNTIFS('Gap Assessment'!$B$2:$B$57,A23,'Gap Assessment'!$I$2:$I$57,"Implemented")</f>
        <v/>
      </c>
      <c r="C23" s="34">
        <f>COUNTIFS('Gap Assessment'!$B$2:$B$57,A23,'Gap Assessment'!$I$2:$I$57,"Partial")</f>
        <v/>
      </c>
      <c r="D23" s="34">
        <f>COUNTIFS('Gap Assessment'!$B$2:$B$57,A23,'Gap Assessment'!$I$2:$I$57,"Not Implemented")</f>
        <v/>
      </c>
      <c r="E23" s="34">
        <f>COUNTIFS('Gap Assessment'!$B$2:$B$57,A23,'Gap Assessment'!$I$2:$I$57,"N/A")</f>
        <v/>
      </c>
      <c r="F23" s="34" t="n">
        <v>3</v>
      </c>
      <c r="G23" s="35">
        <f>IF(F23-E23=0,0,B23/(F23-E23))</f>
        <v/>
      </c>
    </row>
    <row r="24" ht="15" customHeight="1" s="21">
      <c r="A24" s="34" t="inlineStr">
        <is>
          <t>11 Data Recovery</t>
        </is>
      </c>
      <c r="B24" s="34">
        <f>COUNTIFS('Gap Assessment'!$B$2:$B$57,A24,'Gap Assessment'!$I$2:$I$57,"Implemented")</f>
        <v/>
      </c>
      <c r="C24" s="34">
        <f>COUNTIFS('Gap Assessment'!$B$2:$B$57,A24,'Gap Assessment'!$I$2:$I$57,"Partial")</f>
        <v/>
      </c>
      <c r="D24" s="34">
        <f>COUNTIFS('Gap Assessment'!$B$2:$B$57,A24,'Gap Assessment'!$I$2:$I$57,"Not Implemented")</f>
        <v/>
      </c>
      <c r="E24" s="34">
        <f>COUNTIFS('Gap Assessment'!$B$2:$B$57,A24,'Gap Assessment'!$I$2:$I$57,"N/A")</f>
        <v/>
      </c>
      <c r="F24" s="34" t="n">
        <v>4</v>
      </c>
      <c r="G24" s="35">
        <f>IF(F24-E24=0,0,B24/(F24-E24))</f>
        <v/>
      </c>
    </row>
    <row r="25" ht="15" customHeight="1" s="21">
      <c r="A25" s="34" t="inlineStr">
        <is>
          <t>12 Network Infrastructure Management</t>
        </is>
      </c>
      <c r="B25" s="34">
        <f>COUNTIFS('Gap Assessment'!$B$2:$B$57,A25,'Gap Assessment'!$I$2:$I$57,"Implemented")</f>
        <v/>
      </c>
      <c r="C25" s="34">
        <f>COUNTIFS('Gap Assessment'!$B$2:$B$57,A25,'Gap Assessment'!$I$2:$I$57,"Partial")</f>
        <v/>
      </c>
      <c r="D25" s="34">
        <f>COUNTIFS('Gap Assessment'!$B$2:$B$57,A25,'Gap Assessment'!$I$2:$I$57,"Not Implemented")</f>
        <v/>
      </c>
      <c r="E25" s="34">
        <f>COUNTIFS('Gap Assessment'!$B$2:$B$57,A25,'Gap Assessment'!$I$2:$I$57,"N/A")</f>
        <v/>
      </c>
      <c r="F25" s="34" t="n">
        <v>1</v>
      </c>
      <c r="G25" s="35">
        <f>IF(F25-E25=0,0,B25/(F25-E25))</f>
        <v/>
      </c>
    </row>
    <row r="26" ht="15" customHeight="1" s="21">
      <c r="A26" s="34" t="inlineStr">
        <is>
          <t>14 Security Awareness &amp; Training</t>
        </is>
      </c>
      <c r="B26" s="34">
        <f>COUNTIFS('Gap Assessment'!$B$2:$B$57,A26,'Gap Assessment'!$I$2:$I$57,"Implemented")</f>
        <v/>
      </c>
      <c r="C26" s="34">
        <f>COUNTIFS('Gap Assessment'!$B$2:$B$57,A26,'Gap Assessment'!$I$2:$I$57,"Partial")</f>
        <v/>
      </c>
      <c r="D26" s="34">
        <f>COUNTIFS('Gap Assessment'!$B$2:$B$57,A26,'Gap Assessment'!$I$2:$I$57,"Not Implemented")</f>
        <v/>
      </c>
      <c r="E26" s="34">
        <f>COUNTIFS('Gap Assessment'!$B$2:$B$57,A26,'Gap Assessment'!$I$2:$I$57,"N/A")</f>
        <v/>
      </c>
      <c r="F26" s="34" t="n">
        <v>8</v>
      </c>
      <c r="G26" s="35">
        <f>IF(F26-E26=0,0,B26/(F26-E26))</f>
        <v/>
      </c>
    </row>
    <row r="27" ht="15" customHeight="1" s="21">
      <c r="A27" s="34" t="inlineStr">
        <is>
          <t>15 Service Provider Management</t>
        </is>
      </c>
      <c r="B27" s="34">
        <f>COUNTIFS('Gap Assessment'!$B$2:$B$57,A27,'Gap Assessment'!$I$2:$I$57,"Implemented")</f>
        <v/>
      </c>
      <c r="C27" s="34">
        <f>COUNTIFS('Gap Assessment'!$B$2:$B$57,A27,'Gap Assessment'!$I$2:$I$57,"Partial")</f>
        <v/>
      </c>
      <c r="D27" s="34">
        <f>COUNTIFS('Gap Assessment'!$B$2:$B$57,A27,'Gap Assessment'!$I$2:$I$57,"Not Implemented")</f>
        <v/>
      </c>
      <c r="E27" s="34">
        <f>COUNTIFS('Gap Assessment'!$B$2:$B$57,A27,'Gap Assessment'!$I$2:$I$57,"N/A")</f>
        <v/>
      </c>
      <c r="F27" s="34" t="n">
        <v>1</v>
      </c>
      <c r="G27" s="35">
        <f>IF(F27-E27=0,0,B27/(F27-E27))</f>
        <v/>
      </c>
    </row>
    <row r="28" ht="15" customHeight="1" s="21">
      <c r="A28" s="34" t="inlineStr">
        <is>
          <t>17 Incident Response Management</t>
        </is>
      </c>
      <c r="B28" s="34">
        <f>COUNTIFS('Gap Assessment'!$B$2:$B$57,A28,'Gap Assessment'!$I$2:$I$57,"Implemented")</f>
        <v/>
      </c>
      <c r="C28" s="34">
        <f>COUNTIFS('Gap Assessment'!$B$2:$B$57,A28,'Gap Assessment'!$I$2:$I$57,"Partial")</f>
        <v/>
      </c>
      <c r="D28" s="34">
        <f>COUNTIFS('Gap Assessment'!$B$2:$B$57,A28,'Gap Assessment'!$I$2:$I$57,"Not Implemented")</f>
        <v/>
      </c>
      <c r="E28" s="34">
        <f>COUNTIFS('Gap Assessment'!$B$2:$B$57,A28,'Gap Assessment'!$I$2:$I$57,"N/A")</f>
        <v/>
      </c>
      <c r="F28" s="34" t="n">
        <v>3</v>
      </c>
      <c r="G28" s="35">
        <f>IF(F28-E28=0,0,B28/(F28-E28))</f>
        <v/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L5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1" topLeftCell="D2" activePane="bottomRight" state="frozen"/>
      <selection pane="topLeft" activeCell="A1" activeCellId="0" sqref="A1"/>
      <selection pane="topRight" activeCell="D1" activeCellId="0" sqref="D1"/>
      <selection pane="bottomLeft" activeCell="A2" activeCellId="0" sqref="A2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10" customWidth="1" style="20" min="1" max="1"/>
    <col width="24" customWidth="1" style="20" min="2" max="2"/>
    <col width="30" customWidth="1" style="20" min="3" max="3"/>
    <col width="40" customWidth="1" style="20" min="4" max="4"/>
    <col width="42" customWidth="1" style="20" min="5" max="5"/>
    <col width="46" customWidth="1" style="20" min="6" max="6"/>
    <col width="15" customWidth="1" style="20" min="7" max="9"/>
    <col width="30" customWidth="1" style="20" min="10" max="10"/>
    <col width="12" customWidth="1" style="20" min="11" max="11"/>
    <col width="24" customWidth="1" style="20" min="12" max="12"/>
  </cols>
  <sheetData>
    <row r="1" ht="30" customHeight="1" s="21">
      <c r="A1" s="36" t="inlineStr">
        <is>
          <t>Safeguard</t>
        </is>
      </c>
      <c r="B1" s="36" t="inlineStr">
        <is>
          <t>CIS Control</t>
        </is>
      </c>
      <c r="C1" s="36" t="inlineStr">
        <is>
          <t>Safeguard Name</t>
        </is>
      </c>
      <c r="D1" s="36" t="inlineStr">
        <is>
          <t>What it means</t>
        </is>
      </c>
      <c r="E1" s="36" t="inlineStr">
        <is>
          <t>Why it matters at small scale</t>
        </is>
      </c>
      <c r="F1" s="36" t="inlineStr">
        <is>
          <t>How to implement (agnostic / M365)</t>
        </is>
      </c>
      <c r="G1" s="36" t="inlineStr">
        <is>
          <t>NIST CSF 2.0</t>
        </is>
      </c>
      <c r="H1" s="36" t="inlineStr">
        <is>
          <t>ISO 27001:2022</t>
        </is>
      </c>
      <c r="I1" s="36" t="inlineStr">
        <is>
          <t>Status</t>
        </is>
      </c>
      <c r="J1" s="36" t="inlineStr">
        <is>
          <t>Evidence (what proves it)</t>
        </is>
      </c>
      <c r="K1" s="36" t="inlineStr">
        <is>
          <t>Owner</t>
        </is>
      </c>
      <c r="L1" s="36" t="inlineStr">
        <is>
          <t>Notes</t>
        </is>
      </c>
    </row>
    <row r="2" ht="67.5" customHeight="1" s="21">
      <c r="A2" s="37" t="inlineStr">
        <is>
          <t>1.1</t>
        </is>
      </c>
      <c r="B2" s="38" t="inlineStr">
        <is>
          <t>01 Enterprise Asset Inventory</t>
        </is>
      </c>
      <c r="C2" s="38" t="inlineStr">
        <is>
          <t>Establish and maintain a detailed asset inventory</t>
        </is>
      </c>
      <c r="D2" s="38" t="inlineStr">
        <is>
          <t>Keep one current list of every device that connects to your environment: computers, servers, phones, network gear.</t>
        </is>
      </c>
      <c r="E2" s="38" t="inlineStr">
        <is>
          <t>You cannot protect, patch, or recover what you do not know exists. Nearly every other control depends on this list.</t>
        </is>
      </c>
      <c r="F2" s="38" t="inlineStr">
        <is>
          <t>A spreadsheet is acceptable to start. Better: pull from Entra ID / Intune device lists and reconcile with DHCP and purchase records twice a year.</t>
        </is>
      </c>
      <c r="G2" s="37" t="inlineStr">
        <is>
          <t>ID.AM-01</t>
        </is>
      </c>
      <c r="H2" s="37" t="inlineStr">
        <is>
          <t>A.5.9</t>
        </is>
      </c>
      <c r="I2" s="37" t="n"/>
      <c r="J2" s="39" t="inlineStr">
        <is>
          <t>Dated inventory export; reconciliation notes</t>
        </is>
      </c>
      <c r="K2" s="38" t="n"/>
      <c r="L2" s="38" t="n"/>
    </row>
    <row r="3" ht="67.5" customHeight="1" s="21">
      <c r="A3" s="37" t="inlineStr">
        <is>
          <t>1.2</t>
        </is>
      </c>
      <c r="B3" s="38" t="inlineStr">
        <is>
          <t>01 Enterprise Asset Inventory</t>
        </is>
      </c>
      <c r="C3" s="38" t="inlineStr">
        <is>
          <t>Address unauthorized assets</t>
        </is>
      </c>
      <c r="D3" s="38" t="inlineStr">
        <is>
          <t>Have a routine for unknown devices: remove, quarantine, or formally approve them.</t>
        </is>
      </c>
      <c r="E3" s="38" t="inlineStr">
        <is>
          <t>Unknown devices are unpatched, unmonitored, and unowned. Attackers count on them.</t>
        </is>
      </c>
      <c r="F3" s="38" t="inlineStr">
        <is>
          <t>Review new device joins weekly (Entra/DHCP/firewall). Each unknown gets a decision within the week.</t>
        </is>
      </c>
      <c r="G3" s="37" t="inlineStr">
        <is>
          <t>ID.AM-01</t>
        </is>
      </c>
      <c r="H3" s="37" t="inlineStr">
        <is>
          <t>A.5.9, A.8.1</t>
        </is>
      </c>
      <c r="I3" s="37" t="n"/>
      <c r="J3" s="39" t="inlineStr">
        <is>
          <t>Review log or ticket showing decisions</t>
        </is>
      </c>
      <c r="K3" s="38" t="n"/>
      <c r="L3" s="38" t="n"/>
    </row>
    <row r="4" ht="67.5" customHeight="1" s="21">
      <c r="A4" s="37" t="inlineStr">
        <is>
          <t>2.1</t>
        </is>
      </c>
      <c r="B4" s="38" t="inlineStr">
        <is>
          <t>02 Software Asset Inventory</t>
        </is>
      </c>
      <c r="C4" s="38" t="inlineStr">
        <is>
          <t>Establish and maintain a software inventory</t>
        </is>
      </c>
      <c r="D4" s="38" t="inlineStr">
        <is>
          <t>List the software and SaaS your business runs, who owns each, and the business purpose.</t>
        </is>
      </c>
      <c r="E4" s="38" t="inlineStr">
        <is>
          <t>Shadow software means unpatched and unlicensed. This list drives both your patching and your license audit.</t>
        </is>
      </c>
      <c r="F4" s="38" t="inlineStr">
        <is>
          <t>Pull installed apps from Intune/endpoint tooling. For SaaS, finance card statements are the best shadow-IT detector you own.</t>
        </is>
      </c>
      <c r="G4" s="37" t="inlineStr">
        <is>
          <t>ID.AM-02</t>
        </is>
      </c>
      <c r="H4" s="37" t="inlineStr">
        <is>
          <t>A.5.9</t>
        </is>
      </c>
      <c r="I4" s="37" t="n"/>
      <c r="J4" s="39" t="inlineStr">
        <is>
          <t>Dated software/SaaS inventory</t>
        </is>
      </c>
      <c r="K4" s="38" t="n"/>
      <c r="L4" s="38" t="n"/>
    </row>
    <row r="5" ht="67.5" customHeight="1" s="21">
      <c r="A5" s="37" t="inlineStr">
        <is>
          <t>2.2</t>
        </is>
      </c>
      <c r="B5" s="38" t="inlineStr">
        <is>
          <t>02 Software Asset Inventory</t>
        </is>
      </c>
      <c r="C5" s="38" t="inlineStr">
        <is>
          <t>Ensure authorized software is currently supported</t>
        </is>
      </c>
      <c r="D5" s="38" t="inlineStr">
        <is>
          <t>Only run software the vendor still patches.</t>
        </is>
      </c>
      <c r="E5" s="38" t="inlineStr">
        <is>
          <t>Out-of-support software cannot be fixed, only replaced. Plan replacements before support ends, not after the incident.</t>
        </is>
      </c>
      <c r="F5" s="38" t="inlineStr">
        <is>
          <t>Add an end-of-support date column to the inventory; budget replacements a year ahead.</t>
        </is>
      </c>
      <c r="G5" s="37" t="inlineStr">
        <is>
          <t>ID.AM-02</t>
        </is>
      </c>
      <c r="H5" s="37" t="inlineStr">
        <is>
          <t>A.5.9, A.8.8</t>
        </is>
      </c>
      <c r="I5" s="37" t="n"/>
      <c r="J5" s="39" t="inlineStr">
        <is>
          <t>Inventory with support-status column</t>
        </is>
      </c>
      <c r="K5" s="38" t="n"/>
      <c r="L5" s="38" t="n"/>
    </row>
    <row r="6" ht="67.5" customHeight="1" s="21">
      <c r="A6" s="37" t="inlineStr">
        <is>
          <t>2.3</t>
        </is>
      </c>
      <c r="B6" s="38" t="inlineStr">
        <is>
          <t>02 Software Asset Inventory</t>
        </is>
      </c>
      <c r="C6" s="38" t="inlineStr">
        <is>
          <t>Address unauthorized software</t>
        </is>
      </c>
      <c r="D6" s="38" t="inlineStr">
        <is>
          <t>Decide monthly what to do about software nobody approved: remove it or grant an exception.</t>
        </is>
      </c>
      <c r="E6" s="38" t="inlineStr">
        <is>
          <t>Each unapproved install is an unmanaged attack surface and a possible license violation.</t>
        </is>
      </c>
      <c r="F6" s="38" t="inlineStr">
        <is>
          <t>Removing local admin rights prevents most of it. Review Intune discovered-apps monthly.</t>
        </is>
      </c>
      <c r="G6" s="37" t="inlineStr">
        <is>
          <t>ID.AM-02</t>
        </is>
      </c>
      <c r="H6" s="37" t="inlineStr">
        <is>
          <t>A.8.19</t>
        </is>
      </c>
      <c r="I6" s="37" t="n"/>
      <c r="J6" s="39" t="inlineStr">
        <is>
          <t>Monthly review note; exception list</t>
        </is>
      </c>
      <c r="K6" s="38" t="n"/>
      <c r="L6" s="38" t="n"/>
    </row>
    <row r="7" ht="67.5" customHeight="1" s="21">
      <c r="A7" s="37" t="inlineStr">
        <is>
          <t>3.1</t>
        </is>
      </c>
      <c r="B7" s="38" t="inlineStr">
        <is>
          <t>03 Data Protection</t>
        </is>
      </c>
      <c r="C7" s="38" t="inlineStr">
        <is>
          <t>Establish and maintain a data management process</t>
        </is>
      </c>
      <c r="D7" s="38" t="inlineStr">
        <is>
          <t>Write one page covering: what data you hold, who owns it, how sensitive it is, how long you keep it.</t>
        </is>
      </c>
      <c r="E7" s="38" t="inlineStr">
        <is>
          <t>Without this, every later data decision (access, retention, disposal, breach response) is improvised.</t>
        </is>
      </c>
      <c r="F7" s="38" t="inlineStr">
        <is>
          <t>One page beats a binder nobody reads. Review annually.</t>
        </is>
      </c>
      <c r="G7" s="37" t="inlineStr">
        <is>
          <t>GV.PO-01, ID.AM-07</t>
        </is>
      </c>
      <c r="H7" s="37" t="inlineStr">
        <is>
          <t>A.5.12, A.5.33</t>
        </is>
      </c>
      <c r="I7" s="37" t="n"/>
      <c r="J7" s="39" t="inlineStr">
        <is>
          <t>The one-page process, dated</t>
        </is>
      </c>
      <c r="K7" s="38" t="n"/>
      <c r="L7" s="38" t="n"/>
    </row>
    <row r="8" ht="67.5" customHeight="1" s="21">
      <c r="A8" s="37" t="inlineStr">
        <is>
          <t>3.2</t>
        </is>
      </c>
      <c r="B8" s="38" t="inlineStr">
        <is>
          <t>03 Data Protection</t>
        </is>
      </c>
      <c r="C8" s="38" t="inlineStr">
        <is>
          <t>Establish and maintain a data inventory</t>
        </is>
      </c>
      <c r="D8" s="38" t="inlineStr">
        <is>
          <t>Know where your sensitive data actually lives: which systems, shares, and SaaS apps.</t>
        </is>
      </c>
      <c r="E8" s="38" t="inlineStr">
        <is>
          <t>Breach response begins with this question. Answering it during the breach is the expensive way.</t>
        </is>
      </c>
      <c r="F8" s="38" t="inlineStr">
        <is>
          <t>List the top 5-10 locations of sensitive data. Purview content explorer can help on higher M365 tiers; a thoughtful list is fine without it.</t>
        </is>
      </c>
      <c r="G8" s="37" t="inlineStr">
        <is>
          <t>ID.AM-07</t>
        </is>
      </c>
      <c r="H8" s="37" t="inlineStr">
        <is>
          <t>A.5.9, A.5.12</t>
        </is>
      </c>
      <c r="I8" s="37" t="n"/>
      <c r="J8" s="39" t="inlineStr">
        <is>
          <t>Data location inventory, reviewed annually</t>
        </is>
      </c>
      <c r="K8" s="38" t="n"/>
      <c r="L8" s="38" t="n"/>
    </row>
    <row r="9" ht="67.5" customHeight="1" s="21">
      <c r="A9" s="37" t="inlineStr">
        <is>
          <t>3.3</t>
        </is>
      </c>
      <c r="B9" s="38" t="inlineStr">
        <is>
          <t>03 Data Protection</t>
        </is>
      </c>
      <c r="C9" s="38" t="inlineStr">
        <is>
          <t>Configure data access control lists</t>
        </is>
      </c>
      <c r="D9" s="38" t="inlineStr">
        <is>
          <t>People get access to data based on need, not convenience or tenure.</t>
        </is>
      </c>
      <c r="E9" s="38" t="inlineStr">
        <is>
          <t>Over-permissioned accounts turn a single phished user into a full data breach.</t>
        </is>
      </c>
      <c r="F9" s="38" t="inlineStr">
        <is>
          <t>Use M365 groups per role or department. Hunt down Everyone shares and anyone-links. Review quarterly.</t>
        </is>
      </c>
      <c r="G9" s="37" t="inlineStr">
        <is>
          <t>PR.AA-05</t>
        </is>
      </c>
      <c r="H9" s="37" t="inlineStr">
        <is>
          <t>A.5.15, A.8.3</t>
        </is>
      </c>
      <c r="I9" s="37" t="n"/>
      <c r="J9" s="39" t="inlineStr">
        <is>
          <t>Access review sign-off, quarterly</t>
        </is>
      </c>
      <c r="K9" s="38" t="n"/>
      <c r="L9" s="38" t="n"/>
    </row>
    <row r="10" ht="67.5" customHeight="1" s="21">
      <c r="A10" s="37" t="inlineStr">
        <is>
          <t>3.4</t>
        </is>
      </c>
      <c r="B10" s="38" t="inlineStr">
        <is>
          <t>03 Data Protection</t>
        </is>
      </c>
      <c r="C10" s="38" t="inlineStr">
        <is>
          <t>Enforce data retention</t>
        </is>
      </c>
      <c r="D10" s="38" t="inlineStr">
        <is>
          <t>Delete data when its retention period ends.</t>
        </is>
      </c>
      <c r="E10" s="38" t="inlineStr">
        <is>
          <t>Keeping everything forever is liability, not diligence: you cannot breach what you no longer hold.</t>
        </is>
      </c>
      <c r="F10" s="38" t="inlineStr">
        <is>
          <t>M365 retention policies (Purview) on mail and SharePoint enforce this automatically once configured.</t>
        </is>
      </c>
      <c r="G10" s="37" t="inlineStr">
        <is>
          <t>ID.AM-07</t>
        </is>
      </c>
      <c r="H10" s="37" t="inlineStr">
        <is>
          <t>A.5.33, A.8.10</t>
        </is>
      </c>
      <c r="I10" s="37" t="n"/>
      <c r="J10" s="39" t="inlineStr">
        <is>
          <t>Retention policy export</t>
        </is>
      </c>
      <c r="K10" s="38" t="n"/>
      <c r="L10" s="38" t="n"/>
    </row>
    <row r="11" ht="67.5" customHeight="1" s="21">
      <c r="A11" s="37" t="inlineStr">
        <is>
          <t>3.5</t>
        </is>
      </c>
      <c r="B11" s="38" t="inlineStr">
        <is>
          <t>03 Data Protection</t>
        </is>
      </c>
      <c r="C11" s="38" t="inlineStr">
        <is>
          <t>Securely dispose of data</t>
        </is>
      </c>
      <c r="D11" s="38" t="inlineStr">
        <is>
          <t>Wipe or destroy drives and devices before disposal, resale, or return.</t>
        </is>
      </c>
      <c r="E11" s="38" t="inlineStr">
        <is>
          <t>Retired hardware with readable drives is a breach in a dumpster.</t>
        </is>
      </c>
      <c r="F11" s="38" t="inlineStr">
        <is>
          <t>Encrypted-by-default devices (BitLocker) make a reset sufficient for most cases. Keep disposal receipts.</t>
        </is>
      </c>
      <c r="G11" s="37" t="inlineStr">
        <is>
          <t>ID.AM-08</t>
        </is>
      </c>
      <c r="H11" s="37" t="inlineStr">
        <is>
          <t>A.7.14, A.8.10</t>
        </is>
      </c>
      <c r="I11" s="37" t="n"/>
      <c r="J11" s="39" t="inlineStr">
        <is>
          <t>Disposal log or vendor certificates</t>
        </is>
      </c>
      <c r="K11" s="38" t="n"/>
      <c r="L11" s="38" t="n"/>
    </row>
    <row r="12" ht="67.5" customHeight="1" s="21">
      <c r="A12" s="37" t="inlineStr">
        <is>
          <t>3.6</t>
        </is>
      </c>
      <c r="B12" s="38" t="inlineStr">
        <is>
          <t>03 Data Protection</t>
        </is>
      </c>
      <c r="C12" s="38" t="inlineStr">
        <is>
          <t>Encrypt data on end-user devices</t>
        </is>
      </c>
      <c r="D12" s="38" t="inlineStr">
        <is>
          <t>Full-disk encryption on every laptop and workstation.</t>
        </is>
      </c>
      <c r="E12" s="38" t="inlineStr">
        <is>
          <t>A lost laptop becomes a non-event instead of a notification obligation.</t>
        </is>
      </c>
      <c r="F12" s="38" t="inlineStr">
        <is>
          <t>BitLocker enforced and reported via Intune. Verify the compliance report: probably encrypted fails audits and insurance claims.</t>
        </is>
      </c>
      <c r="G12" s="37" t="inlineStr">
        <is>
          <t>PR.DS-01</t>
        </is>
      </c>
      <c r="H12" s="37" t="inlineStr">
        <is>
          <t>A.8.1, A.8.24</t>
        </is>
      </c>
      <c r="I12" s="37" t="n"/>
      <c r="J12" s="39" t="inlineStr">
        <is>
          <t>Encryption compliance report</t>
        </is>
      </c>
      <c r="K12" s="38" t="n"/>
      <c r="L12" s="38" t="n"/>
    </row>
    <row r="13" ht="67.5" customHeight="1" s="21">
      <c r="A13" s="37" t="inlineStr">
        <is>
          <t>4.1</t>
        </is>
      </c>
      <c r="B13" s="38" t="inlineStr">
        <is>
          <t>04 Secure Configuration</t>
        </is>
      </c>
      <c r="C13" s="38" t="inlineStr">
        <is>
          <t>Establish a secure configuration process</t>
        </is>
      </c>
      <c r="D13" s="38" t="inlineStr">
        <is>
          <t>Set up new devices and software from a documented standard, not factory defaults.</t>
        </is>
      </c>
      <c r="E13" s="38" t="inlineStr">
        <is>
          <t>Defaults optimize for easy setup, which means easy attack. A standard makes security repeatable instead of heroic.</t>
        </is>
      </c>
      <c r="F13" s="38" t="inlineStr">
        <is>
          <t>Intune configuration profiles, or a written build checklist. CIS Benchmarks (free) are a solid Level 1 reference.</t>
        </is>
      </c>
      <c r="G13" s="37" t="inlineStr">
        <is>
          <t>PR.PS-01</t>
        </is>
      </c>
      <c r="H13" s="37" t="inlineStr">
        <is>
          <t>A.8.9</t>
        </is>
      </c>
      <c r="I13" s="37" t="n"/>
      <c r="J13" s="39" t="inlineStr">
        <is>
          <t>Build checklist or Intune profile export</t>
        </is>
      </c>
      <c r="K13" s="38" t="n"/>
      <c r="L13" s="38" t="n"/>
    </row>
    <row r="14" ht="67.5" customHeight="1" s="21">
      <c r="A14" s="37" t="inlineStr">
        <is>
          <t>4.2</t>
        </is>
      </c>
      <c r="B14" s="38" t="inlineStr">
        <is>
          <t>04 Secure Configuration</t>
        </is>
      </c>
      <c r="C14" s="38" t="inlineStr">
        <is>
          <t>Secure configuration for network infrastructure</t>
        </is>
      </c>
      <c r="D14" s="38" t="inlineStr">
        <is>
          <t>Same discipline for firewalls, switches, and Wi-Fi: documented standard, changed defaults, no unused services.</t>
        </is>
      </c>
      <c r="E14" s="38" t="inlineStr">
        <is>
          <t>The firewall guards everything else; a default-configured one guards nothing.</t>
        </is>
      </c>
      <c r="F14" s="38" t="inlineStr">
        <is>
          <t>Document the config; disable remote admin from the internet; use the vendor hardening guide.</t>
        </is>
      </c>
      <c r="G14" s="37" t="inlineStr">
        <is>
          <t>PR.PS-01</t>
        </is>
      </c>
      <c r="H14" s="37" t="inlineStr">
        <is>
          <t>A.8.9, A.8.20</t>
        </is>
      </c>
      <c r="I14" s="37" t="n"/>
      <c r="J14" s="39" t="inlineStr">
        <is>
          <t>Config backup + hardening checklist</t>
        </is>
      </c>
      <c r="K14" s="38" t="n"/>
      <c r="L14" s="38" t="n"/>
    </row>
    <row r="15" ht="67.5" customHeight="1" s="21">
      <c r="A15" s="37" t="inlineStr">
        <is>
          <t>4.3</t>
        </is>
      </c>
      <c r="B15" s="38" t="inlineStr">
        <is>
          <t>04 Secure Configuration</t>
        </is>
      </c>
      <c r="C15" s="38" t="inlineStr">
        <is>
          <t>Configure automatic session locking</t>
        </is>
      </c>
      <c r="D15" s="38" t="inlineStr">
        <is>
          <t>Screens lock after inactivity: 15 minutes or less on computers, 2-5 on mobile.</t>
        </is>
      </c>
      <c r="E15" s="38" t="inlineStr">
        <is>
          <t>Cheap protection for unattended machines in offices, homes, and coffee shops.</t>
        </is>
      </c>
      <c r="F15" s="38" t="inlineStr">
        <is>
          <t>One Intune/Group Policy setting. Done in an afternoon, tenant-wide.</t>
        </is>
      </c>
      <c r="G15" s="37" t="inlineStr">
        <is>
          <t>PR.PS-01</t>
        </is>
      </c>
      <c r="H15" s="37" t="inlineStr">
        <is>
          <t>A.7.7, A.8.1</t>
        </is>
      </c>
      <c r="I15" s="37" t="n"/>
      <c r="J15" s="39" t="inlineStr">
        <is>
          <t>Policy screenshot</t>
        </is>
      </c>
      <c r="K15" s="38" t="n"/>
      <c r="L15" s="38" t="n"/>
    </row>
    <row r="16" ht="67.5" customHeight="1" s="21">
      <c r="A16" s="37" t="inlineStr">
        <is>
          <t>4.4</t>
        </is>
      </c>
      <c r="B16" s="38" t="inlineStr">
        <is>
          <t>04 Secure Configuration</t>
        </is>
      </c>
      <c r="C16" s="38" t="inlineStr">
        <is>
          <t>Implement and manage firewall on servers</t>
        </is>
      </c>
      <c r="D16" s="38" t="inlineStr">
        <is>
          <t>Host-based firewalls on, default-deny where workable.</t>
        </is>
      </c>
      <c r="E16" s="38" t="inlineStr">
        <is>
          <t>Limits how far an intruder can move after the first foothold.</t>
        </is>
      </c>
      <c r="F16" s="38" t="inlineStr">
        <is>
          <t>Windows Defender Firewall on for all profiles via policy; only needed ports open.</t>
        </is>
      </c>
      <c r="G16" s="37" t="inlineStr">
        <is>
          <t>PR.PS-01, PR.IR-01</t>
        </is>
      </c>
      <c r="H16" s="37" t="inlineStr">
        <is>
          <t>A.8.20</t>
        </is>
      </c>
      <c r="I16" s="37" t="n"/>
      <c r="J16" s="39" t="inlineStr">
        <is>
          <t>Firewall policy export</t>
        </is>
      </c>
      <c r="K16" s="38" t="n"/>
      <c r="L16" s="38" t="n"/>
    </row>
    <row r="17" ht="67.5" customHeight="1" s="21">
      <c r="A17" s="37" t="inlineStr">
        <is>
          <t>4.5</t>
        </is>
      </c>
      <c r="B17" s="38" t="inlineStr">
        <is>
          <t>04 Secure Configuration</t>
        </is>
      </c>
      <c r="C17" s="38" t="inlineStr">
        <is>
          <t>Implement and manage firewall on end-user devices</t>
        </is>
      </c>
      <c r="D17" s="38" t="inlineStr">
        <is>
          <t>Same for laptops and desktops: host firewall on everywhere.</t>
        </is>
      </c>
      <c r="E17" s="38" t="inlineStr">
        <is>
          <t>Laptops leave the office network; the host firewall is the one that travels with them.</t>
        </is>
      </c>
      <c r="F17" s="38" t="inlineStr">
        <is>
          <t>Enforced via Intune/GPO; do not allow users to disable it.</t>
        </is>
      </c>
      <c r="G17" s="37" t="inlineStr">
        <is>
          <t>PR.PS-01</t>
        </is>
      </c>
      <c r="H17" s="37" t="inlineStr">
        <is>
          <t>A.8.20</t>
        </is>
      </c>
      <c r="I17" s="37" t="n"/>
      <c r="J17" s="39" t="inlineStr">
        <is>
          <t>Compliance report</t>
        </is>
      </c>
      <c r="K17" s="38" t="n"/>
      <c r="L17" s="38" t="n"/>
    </row>
    <row r="18" ht="67.5" customHeight="1" s="21">
      <c r="A18" s="37" t="inlineStr">
        <is>
          <t>4.6</t>
        </is>
      </c>
      <c r="B18" s="38" t="inlineStr">
        <is>
          <t>04 Secure Configuration</t>
        </is>
      </c>
      <c r="C18" s="38" t="inlineStr">
        <is>
          <t>Securely manage enterprise assets and software</t>
        </is>
      </c>
      <c r="D18" s="38" t="inlineStr">
        <is>
          <t>Administer systems over secure channels; keep management interfaces off the open internet.</t>
        </is>
      </c>
      <c r="E18" s="38" t="inlineStr">
        <is>
          <t>Exposed RDP and management ports are among the most common ransomware entry points.</t>
        </is>
      </c>
      <c r="F18" s="38" t="inlineStr">
        <is>
          <t>No RDP/management ports internet-exposed, ever. Admin via VPN or cloud-native tools (Intune, Entra).</t>
        </is>
      </c>
      <c r="G18" s="37" t="inlineStr">
        <is>
          <t>PR.AA-06, PR.PS-01</t>
        </is>
      </c>
      <c r="H18" s="37" t="inlineStr">
        <is>
          <t>A.8.9, A.8.20</t>
        </is>
      </c>
      <c r="I18" s="37" t="n"/>
      <c r="J18" s="39" t="inlineStr">
        <is>
          <t>External port scan result, dated</t>
        </is>
      </c>
      <c r="K18" s="38" t="n"/>
      <c r="L18" s="38" t="n"/>
    </row>
    <row r="19" ht="67.5" customHeight="1" s="21">
      <c r="A19" s="37" t="inlineStr">
        <is>
          <t>4.7</t>
        </is>
      </c>
      <c r="B19" s="38" t="inlineStr">
        <is>
          <t>04 Secure Configuration</t>
        </is>
      </c>
      <c r="C19" s="38" t="inlineStr">
        <is>
          <t>Manage default accounts</t>
        </is>
      </c>
      <c r="D19" s="38" t="inlineStr">
        <is>
          <t>Change or disable default passwords and accounts on everything, printers and firewalls included.</t>
        </is>
      </c>
      <c r="E19" s="38" t="inlineStr">
        <is>
          <t>Default credentials are in every attacker playbook and most breach reports.</t>
        </is>
      </c>
      <c r="F19" s="38" t="inlineStr">
        <is>
          <t>Add to the new-equipment checklist; sweep existing gear once.</t>
        </is>
      </c>
      <c r="G19" s="37" t="inlineStr">
        <is>
          <t>PR.AA-01</t>
        </is>
      </c>
      <c r="H19" s="37" t="inlineStr">
        <is>
          <t>A.5.16, A.5.17</t>
        </is>
      </c>
      <c r="I19" s="37" t="n"/>
      <c r="J19" s="39" t="inlineStr">
        <is>
          <t>Checklist item + sweep note</t>
        </is>
      </c>
      <c r="K19" s="38" t="n"/>
      <c r="L19" s="38" t="n"/>
    </row>
    <row r="20" ht="67.5" customHeight="1" s="21">
      <c r="A20" s="37" t="inlineStr">
        <is>
          <t>5.1</t>
        </is>
      </c>
      <c r="B20" s="38" t="inlineStr">
        <is>
          <t>05 Account Management</t>
        </is>
      </c>
      <c r="C20" s="38" t="inlineStr">
        <is>
          <t>Establish and maintain an inventory of accounts</t>
        </is>
      </c>
      <c r="D20" s="38" t="inlineStr">
        <is>
          <t>Keep a list of all user and admin accounts; reconcile against the HR roster quarterly.</t>
        </is>
      </c>
      <c r="E20" s="38" t="inlineStr">
        <is>
          <t>Ghost accounts of departed staff are standing credentials nobody is watching. This check finds them.</t>
        </is>
      </c>
      <c r="F20" s="38" t="inlineStr">
        <is>
          <t>Entra ID user export vs HR roster, quarterly. Takes an hour; almost always finds something the first time.</t>
        </is>
      </c>
      <c r="G20" s="37" t="inlineStr">
        <is>
          <t>PR.AA-01</t>
        </is>
      </c>
      <c r="H20" s="37" t="inlineStr">
        <is>
          <t>A.5.16</t>
        </is>
      </c>
      <c r="I20" s="37" t="n"/>
      <c r="J20" s="39" t="inlineStr">
        <is>
          <t>Quarterly reconciliation note</t>
        </is>
      </c>
      <c r="K20" s="38" t="n"/>
      <c r="L20" s="38" t="n"/>
    </row>
    <row r="21" ht="67.5" customHeight="1" s="21">
      <c r="A21" s="37" t="inlineStr">
        <is>
          <t>5.2</t>
        </is>
      </c>
      <c r="B21" s="38" t="inlineStr">
        <is>
          <t>05 Account Management</t>
        </is>
      </c>
      <c r="C21" s="38" t="inlineStr">
        <is>
          <t>Use unique passwords</t>
        </is>
      </c>
      <c r="D21" s="38" t="inlineStr">
        <is>
          <t>Unique passwords everywhere: minimum 8 characters with MFA, 14 without.</t>
        </is>
      </c>
      <c r="E21" s="38" t="inlineStr">
        <is>
          <t>Password reuse means a breach at any website becomes a breach of you.</t>
        </is>
      </c>
      <c r="F21" s="38" t="inlineStr">
        <is>
          <t>Deploy a password manager; enable Entra password protection to ban common passwords.</t>
        </is>
      </c>
      <c r="G21" s="37" t="inlineStr">
        <is>
          <t>PR.AA-01</t>
        </is>
      </c>
      <c r="H21" s="37" t="inlineStr">
        <is>
          <t>A.5.17</t>
        </is>
      </c>
      <c r="I21" s="37" t="n"/>
      <c r="J21" s="39" t="inlineStr">
        <is>
          <t>Password policy + manager rollout</t>
        </is>
      </c>
      <c r="K21" s="38" t="n"/>
      <c r="L21" s="38" t="n"/>
    </row>
    <row r="22" ht="67.5" customHeight="1" s="21">
      <c r="A22" s="37" t="inlineStr">
        <is>
          <t>5.3</t>
        </is>
      </c>
      <c r="B22" s="38" t="inlineStr">
        <is>
          <t>05 Account Management</t>
        </is>
      </c>
      <c r="C22" s="38" t="inlineStr">
        <is>
          <t>Disable dormant accounts</t>
        </is>
      </c>
      <c r="D22" s="38" t="inlineStr">
        <is>
          <t>Disable any account unused for 45 days.</t>
        </is>
      </c>
      <c r="E22" s="38" t="inlineStr">
        <is>
          <t>Dormant accounts are attack surface with no owner to notice the compromise.</t>
        </is>
      </c>
      <c r="F22" s="38" t="inlineStr">
        <is>
          <t>Monthly check of Entra last-sign-in reports; disable, then delete on schedule.</t>
        </is>
      </c>
      <c r="G22" s="37" t="inlineStr">
        <is>
          <t>PR.AA-01</t>
        </is>
      </c>
      <c r="H22" s="37" t="inlineStr">
        <is>
          <t>A.5.16, A.5.18</t>
        </is>
      </c>
      <c r="I22" s="37" t="n"/>
      <c r="J22" s="39" t="inlineStr">
        <is>
          <t>Monthly check note</t>
        </is>
      </c>
      <c r="K22" s="38" t="n"/>
      <c r="L22" s="38" t="n"/>
    </row>
    <row r="23" ht="67.5" customHeight="1" s="21">
      <c r="A23" s="37" t="inlineStr">
        <is>
          <t>5.4</t>
        </is>
      </c>
      <c r="B23" s="38" t="inlineStr">
        <is>
          <t>05 Account Management</t>
        </is>
      </c>
      <c r="C23" s="38" t="inlineStr">
        <is>
          <t>Restrict administrator privileges to dedicated admin accounts</t>
        </is>
      </c>
      <c r="D23" s="38" t="inlineStr">
        <is>
          <t>Admins get two accounts: one for admin work, one for email and browsing.</t>
        </is>
      </c>
      <c r="E23" s="38" t="inlineStr">
        <is>
          <t>Phishing the everyday account of an admin should not hand over the keys to the environment.</t>
        </is>
      </c>
      <c r="F23" s="38" t="inlineStr">
        <is>
          <t>Separate -admin accounts with MFA; remove local admin from daily accounts. Two to four Global Admins, no more.</t>
        </is>
      </c>
      <c r="G23" s="37" t="inlineStr">
        <is>
          <t>PR.AA-05</t>
        </is>
      </c>
      <c r="H23" s="37" t="inlineStr">
        <is>
          <t>A.8.2</t>
        </is>
      </c>
      <c r="I23" s="37" t="n"/>
      <c r="J23" s="39" t="inlineStr">
        <is>
          <t>Admin role membership export</t>
        </is>
      </c>
      <c r="K23" s="38" t="n"/>
      <c r="L23" s="38" t="n"/>
    </row>
    <row r="24" ht="67.5" customHeight="1" s="21">
      <c r="A24" s="37" t="inlineStr">
        <is>
          <t>6.1</t>
        </is>
      </c>
      <c r="B24" s="38" t="inlineStr">
        <is>
          <t>06 Access Control Management</t>
        </is>
      </c>
      <c r="C24" s="38" t="inlineStr">
        <is>
          <t>Establish an access granting process</t>
        </is>
      </c>
      <c r="D24" s="38" t="inlineStr">
        <is>
          <t>One documented way access gets requested and approved.</t>
        </is>
      </c>
      <c r="E24" s="38" t="inlineStr">
        <is>
          <t>Without a process, access accumulates by hallway request and never leaves.</t>
        </is>
      </c>
      <c r="F24" s="38" t="inlineStr">
        <is>
          <t>A simple form or ticket type is enough; approval by the data owner, not just IT.</t>
        </is>
      </c>
      <c r="G24" s="37" t="inlineStr">
        <is>
          <t>PR.AA-05</t>
        </is>
      </c>
      <c r="H24" s="37" t="inlineStr">
        <is>
          <t>A.5.18</t>
        </is>
      </c>
      <c r="I24" s="37" t="n"/>
      <c r="J24" s="39" t="inlineStr">
        <is>
          <t>Sample tickets/approvals</t>
        </is>
      </c>
      <c r="K24" s="38" t="n"/>
      <c r="L24" s="38" t="n"/>
    </row>
    <row r="25" ht="67.5" customHeight="1" s="21">
      <c r="A25" s="37" t="inlineStr">
        <is>
          <t>6.2</t>
        </is>
      </c>
      <c r="B25" s="38" t="inlineStr">
        <is>
          <t>06 Access Control Management</t>
        </is>
      </c>
      <c r="C25" s="38" t="inlineStr">
        <is>
          <t>Establish an access revoking process</t>
        </is>
      </c>
      <c r="D25" s="38" t="inlineStr">
        <is>
          <t>Same-day access removal on departure; access review on role change.</t>
        </is>
      </c>
      <c r="E25" s="38" t="inlineStr">
        <is>
          <t>Most insider incidents are just former insiders whose access outlived them.</t>
        </is>
      </c>
      <c r="F25" s="38" t="inlineStr">
        <is>
          <t>Offboarding checklist triggered by HR, executed same day, including SaaS apps outside SSO.</t>
        </is>
      </c>
      <c r="G25" s="37" t="inlineStr">
        <is>
          <t>PR.AA-05</t>
        </is>
      </c>
      <c r="H25" s="37" t="inlineStr">
        <is>
          <t>A.5.18</t>
        </is>
      </c>
      <c r="I25" s="37" t="n"/>
      <c r="J25" s="39" t="inlineStr">
        <is>
          <t>Offboarding checklist + completed examples</t>
        </is>
      </c>
      <c r="K25" s="38" t="n"/>
      <c r="L25" s="38" t="n"/>
    </row>
    <row r="26" ht="67.5" customHeight="1" s="21">
      <c r="A26" s="37" t="inlineStr">
        <is>
          <t>6.3</t>
        </is>
      </c>
      <c r="B26" s="38" t="inlineStr">
        <is>
          <t>06 Access Control Management</t>
        </is>
      </c>
      <c r="C26" s="38" t="inlineStr">
        <is>
          <t>Require MFA for externally-exposed applications</t>
        </is>
      </c>
      <c r="D26" s="38" t="inlineStr">
        <is>
          <t>MFA on anything reachable from the internet, email first.</t>
        </is>
      </c>
      <c r="E26" s="38" t="inlineStr">
        <is>
          <t>The single highest-return control on this list. Most SMB breaches start with a password that MFA would have stopped.</t>
        </is>
      </c>
      <c r="F26" s="38" t="inlineStr">
        <is>
          <t>Security Defaults (free) or Conditional Access (Entra P1 / Business Premium). Block legacy authentication or MFA is theater.</t>
        </is>
      </c>
      <c r="G26" s="37" t="inlineStr">
        <is>
          <t>PR.AA-03</t>
        </is>
      </c>
      <c r="H26" s="37" t="inlineStr">
        <is>
          <t>A.5.17, A.8.5</t>
        </is>
      </c>
      <c r="I26" s="37" t="n"/>
      <c r="J26" s="39" t="inlineStr">
        <is>
          <t>CA policy export; legacy auth sign-in report</t>
        </is>
      </c>
      <c r="K26" s="38" t="n"/>
      <c r="L26" s="38" t="n"/>
    </row>
    <row r="27" ht="67.5" customHeight="1" s="21">
      <c r="A27" s="37" t="inlineStr">
        <is>
          <t>6.4</t>
        </is>
      </c>
      <c r="B27" s="38" t="inlineStr">
        <is>
          <t>06 Access Control Management</t>
        </is>
      </c>
      <c r="C27" s="38" t="inlineStr">
        <is>
          <t>Require MFA for remote network access</t>
        </is>
      </c>
      <c r="D27" s="38" t="inlineStr">
        <is>
          <t>MFA on VPN and any remote-access gateway.</t>
        </is>
      </c>
      <c r="E27" s="38" t="inlineStr">
        <is>
          <t>Remote access with password-only is the front door ransomware uses.</t>
        </is>
      </c>
      <c r="F27" s="38" t="inlineStr">
        <is>
          <t>Integrate VPN auth with Entra ID so one MFA policy covers it.</t>
        </is>
      </c>
      <c r="G27" s="37" t="inlineStr">
        <is>
          <t>PR.AA-03</t>
        </is>
      </c>
      <c r="H27" s="37" t="inlineStr">
        <is>
          <t>A.8.5</t>
        </is>
      </c>
      <c r="I27" s="37" t="n"/>
      <c r="J27" s="39" t="inlineStr">
        <is>
          <t>VPN auth config screenshot</t>
        </is>
      </c>
      <c r="K27" s="38" t="n"/>
      <c r="L27" s="38" t="n"/>
    </row>
    <row r="28" ht="67.5" customHeight="1" s="21">
      <c r="A28" s="37" t="inlineStr">
        <is>
          <t>6.5</t>
        </is>
      </c>
      <c r="B28" s="38" t="inlineStr">
        <is>
          <t>06 Access Control Management</t>
        </is>
      </c>
      <c r="C28" s="38" t="inlineStr">
        <is>
          <t>Require MFA for administrative access</t>
        </is>
      </c>
      <c r="D28" s="38" t="inlineStr">
        <is>
          <t>MFA on every admin account, everywhere, no exceptions.</t>
        </is>
      </c>
      <c r="E28" s="38" t="inlineStr">
        <is>
          <t>Admin credentials are what attackers are actually hunting; everything else is the path to them.</t>
        </is>
      </c>
      <c r="F28" s="38" t="inlineStr">
        <is>
          <t>Phishing-resistant methods (passkeys/FIDO2) for admins; push-MFA fatigue attacks are now routine.</t>
        </is>
      </c>
      <c r="G28" s="37" t="inlineStr">
        <is>
          <t>PR.AA-03</t>
        </is>
      </c>
      <c r="H28" s="37" t="inlineStr">
        <is>
          <t>A.8.2, A.8.5</t>
        </is>
      </c>
      <c r="I28" s="37" t="n"/>
      <c r="J28" s="39" t="inlineStr">
        <is>
          <t>Admin MFA registration report</t>
        </is>
      </c>
      <c r="K28" s="38" t="n"/>
      <c r="L28" s="38" t="n"/>
    </row>
    <row r="29" ht="67.5" customHeight="1" s="21">
      <c r="A29" s="37" t="inlineStr">
        <is>
          <t>7.1</t>
        </is>
      </c>
      <c r="B29" s="38" t="inlineStr">
        <is>
          <t>07 Vulnerability Management</t>
        </is>
      </c>
      <c r="C29" s="38" t="inlineStr">
        <is>
          <t>Establish a vulnerability management process</t>
        </is>
      </c>
      <c r="D29" s="38" t="inlineStr">
        <is>
          <t>Decide in writing how you find vulnerabilities and how fast you fix them, by severity.</t>
        </is>
      </c>
      <c r="E29" s="38" t="inlineStr">
        <is>
          <t>Without a deadline attached to severity, every patch is negotiable and the urgent ones lose.</t>
        </is>
      </c>
      <c r="F29" s="38" t="inlineStr">
        <is>
          <t>Half a page: critical/edge systems within 7 days, high within 30, the rest monthly cycle.</t>
        </is>
      </c>
      <c r="G29" s="37" t="inlineStr">
        <is>
          <t>ID.RA-01</t>
        </is>
      </c>
      <c r="H29" s="37" t="inlineStr">
        <is>
          <t>A.8.8</t>
        </is>
      </c>
      <c r="I29" s="37" t="n"/>
      <c r="J29" s="39" t="inlineStr">
        <is>
          <t>The documented process</t>
        </is>
      </c>
      <c r="K29" s="38" t="n"/>
      <c r="L29" s="38" t="n"/>
    </row>
    <row r="30" ht="67.5" customHeight="1" s="21">
      <c r="A30" s="37" t="inlineStr">
        <is>
          <t>7.2</t>
        </is>
      </c>
      <c r="B30" s="38" t="inlineStr">
        <is>
          <t>07 Vulnerability Management</t>
        </is>
      </c>
      <c r="C30" s="38" t="inlineStr">
        <is>
          <t>Establish a remediation process</t>
        </is>
      </c>
      <c r="D30" s="38" t="inlineStr">
        <is>
          <t>Risk-rank findings and track them to closure monthly.</t>
        </is>
      </c>
      <c r="E30" s="38" t="inlineStr">
        <is>
          <t>A finding without an owner and a date is a finding forever.</t>
        </is>
      </c>
      <c r="F30" s="38" t="inlineStr">
        <is>
          <t>A simple tracked list reviewed monthly is sufficient at small scale.</t>
        </is>
      </c>
      <c r="G30" s="37" t="inlineStr">
        <is>
          <t>ID.RA-06</t>
        </is>
      </c>
      <c r="H30" s="37" t="inlineStr">
        <is>
          <t>A.8.8</t>
        </is>
      </c>
      <c r="I30" s="37" t="n"/>
      <c r="J30" s="39" t="inlineStr">
        <is>
          <t>Remediation tracker with dates</t>
        </is>
      </c>
      <c r="K30" s="38" t="n"/>
      <c r="L30" s="38" t="n"/>
    </row>
    <row r="31" ht="67.5" customHeight="1" s="21">
      <c r="A31" s="37" t="inlineStr">
        <is>
          <t>7.3</t>
        </is>
      </c>
      <c r="B31" s="38" t="inlineStr">
        <is>
          <t>07 Vulnerability Management</t>
        </is>
      </c>
      <c r="C31" s="38" t="inlineStr">
        <is>
          <t>Perform automated operating system patch management</t>
        </is>
      </c>
      <c r="D31" s="38" t="inlineStr">
        <is>
          <t>OS updates apply automatically on schedule.</t>
        </is>
      </c>
      <c r="E31" s="38" t="inlineStr">
        <is>
          <t>Manual patching does not survive contact with a busy month: automation is the only honest answer at small scale.</t>
        </is>
      </c>
      <c r="F31" s="38" t="inlineStr">
        <is>
          <t>Windows Update for Business rings via Intune (or Autopatch). Pilot group first, broad group a week later.</t>
        </is>
      </c>
      <c r="G31" s="37" t="inlineStr">
        <is>
          <t>PR.PS-02</t>
        </is>
      </c>
      <c r="H31" s="37" t="inlineStr">
        <is>
          <t>A.8.8, A.8.19</t>
        </is>
      </c>
      <c r="I31" s="37" t="n"/>
      <c r="J31" s="39" t="inlineStr">
        <is>
          <t>Update ring config + compliance report</t>
        </is>
      </c>
      <c r="K31" s="38" t="n"/>
      <c r="L31" s="38" t="n"/>
    </row>
    <row r="32" ht="67.5" customHeight="1" s="21">
      <c r="A32" s="37" t="inlineStr">
        <is>
          <t>7.4</t>
        </is>
      </c>
      <c r="B32" s="38" t="inlineStr">
        <is>
          <t>07 Vulnerability Management</t>
        </is>
      </c>
      <c r="C32" s="38" t="inlineStr">
        <is>
          <t>Perform automated application patch management</t>
        </is>
      </c>
      <c r="D32" s="38" t="inlineStr">
        <is>
          <t>Applications update automatically too, especially browsers, Office, and PDF readers.</t>
        </is>
      </c>
      <c r="E32" s="38" t="inlineStr">
        <is>
          <t>These are the most-exploited apps on any desktop, and the easiest to automate.</t>
        </is>
      </c>
      <c r="F32" s="38" t="inlineStr">
        <is>
          <t>M365 Apps update channels; browser auto-update enforced; Intune/winget for the rest.</t>
        </is>
      </c>
      <c r="G32" s="37" t="inlineStr">
        <is>
          <t>PR.PS-02</t>
        </is>
      </c>
      <c r="H32" s="37" t="inlineStr">
        <is>
          <t>A.8.8, A.8.19</t>
        </is>
      </c>
      <c r="I32" s="37" t="n"/>
      <c r="J32" s="39" t="inlineStr">
        <is>
          <t>App update policy evidence</t>
        </is>
      </c>
      <c r="K32" s="38" t="n"/>
      <c r="L32" s="38" t="n"/>
    </row>
    <row r="33" ht="67.5" customHeight="1" s="21">
      <c r="A33" s="37" t="inlineStr">
        <is>
          <t>8.1</t>
        </is>
      </c>
      <c r="B33" s="38" t="inlineStr">
        <is>
          <t>08 Audit Log Management</t>
        </is>
      </c>
      <c r="C33" s="38" t="inlineStr">
        <is>
          <t>Establish an audit log management process</t>
        </is>
      </c>
      <c r="D33" s="38" t="inlineStr">
        <is>
          <t>Decide what gets logged, where logs go, and how long they are kept.</t>
        </is>
      </c>
      <c r="E33" s="38" t="inlineStr">
        <is>
          <t>When something goes wrong, logs are the difference between an investigation and a guess.</t>
        </is>
      </c>
      <c r="F33" s="38" t="inlineStr">
        <is>
          <t>Half a page covering identity, email, endpoint, firewall logs and retention for each.</t>
        </is>
      </c>
      <c r="G33" s="37" t="inlineStr">
        <is>
          <t>PR.PS-04</t>
        </is>
      </c>
      <c r="H33" s="37" t="inlineStr">
        <is>
          <t>A.8.15</t>
        </is>
      </c>
      <c r="I33" s="37" t="n"/>
      <c r="J33" s="39" t="inlineStr">
        <is>
          <t>The documented process</t>
        </is>
      </c>
      <c r="K33" s="38" t="n"/>
      <c r="L33" s="38" t="n"/>
    </row>
    <row r="34" ht="67.5" customHeight="1" s="21">
      <c r="A34" s="37" t="inlineStr">
        <is>
          <t>8.2</t>
        </is>
      </c>
      <c r="B34" s="38" t="inlineStr">
        <is>
          <t>08 Audit Log Management</t>
        </is>
      </c>
      <c r="C34" s="38" t="inlineStr">
        <is>
          <t>Collect audit logs</t>
        </is>
      </c>
      <c r="D34" s="38" t="inlineStr">
        <is>
          <t>Logging actually enabled across identity, email, endpoints, network gear.</t>
        </is>
      </c>
      <c r="E34" s="38" t="inlineStr">
        <is>
          <t>Enabled is not the default everywhere, and you cannot retroactively log anything.</t>
        </is>
      </c>
      <c r="F34" s="38" t="inlineStr">
        <is>
          <t>Verify M365 unified audit log is on; confirm firewall logging; spot-check by searching for your own admin actions.</t>
        </is>
      </c>
      <c r="G34" s="37" t="inlineStr">
        <is>
          <t>PR.PS-04</t>
        </is>
      </c>
      <c r="H34" s="37" t="inlineStr">
        <is>
          <t>A.8.15</t>
        </is>
      </c>
      <c r="I34" s="37" t="n"/>
      <c r="J34" s="39" t="inlineStr">
        <is>
          <t>Audit log search result, dated</t>
        </is>
      </c>
      <c r="K34" s="38" t="n"/>
      <c r="L34" s="38" t="n"/>
    </row>
    <row r="35" ht="67.5" customHeight="1" s="21">
      <c r="A35" s="37" t="inlineStr">
        <is>
          <t>8.3</t>
        </is>
      </c>
      <c r="B35" s="38" t="inlineStr">
        <is>
          <t>08 Audit Log Management</t>
        </is>
      </c>
      <c r="C35" s="38" t="inlineStr">
        <is>
          <t>Ensure adequate audit log storage</t>
        </is>
      </c>
      <c r="D35" s="38" t="inlineStr">
        <is>
          <t>Know your retention windows and extend or export before an incident needs them.</t>
        </is>
      </c>
      <c r="E35" s="38" t="inlineStr">
        <is>
          <t>M365 standard retention is 180 days; investigations regularly need to look back further.</t>
        </is>
      </c>
      <c r="F35" s="38" t="inlineStr">
        <is>
          <t>Document retention per source; export or upgrade where the gap matters.</t>
        </is>
      </c>
      <c r="G35" s="37" t="inlineStr">
        <is>
          <t>PR.PS-04</t>
        </is>
      </c>
      <c r="H35" s="37" t="inlineStr">
        <is>
          <t>A.8.15</t>
        </is>
      </c>
      <c r="I35" s="37" t="n"/>
      <c r="J35" s="39" t="inlineStr">
        <is>
          <t>Retention documentation</t>
        </is>
      </c>
      <c r="K35" s="38" t="n"/>
      <c r="L35" s="38" t="n"/>
    </row>
    <row r="36" ht="67.5" customHeight="1" s="21">
      <c r="A36" s="37" t="inlineStr">
        <is>
          <t>9.1</t>
        </is>
      </c>
      <c r="B36" s="38" t="inlineStr">
        <is>
          <t>09 Email &amp; Browser Protections</t>
        </is>
      </c>
      <c r="C36" s="38" t="inlineStr">
        <is>
          <t>Ensure use of only fully supported browsers and email clients</t>
        </is>
      </c>
      <c r="D36" s="38" t="inlineStr">
        <is>
          <t>Only current, vendor-supported browsers and mail clients in use.</t>
        </is>
      </c>
      <c r="E36" s="38" t="inlineStr">
        <is>
          <t>Browsers are the most attacked software you run; old ones accumulate known holes.</t>
        </is>
      </c>
      <c r="F36" s="38" t="inlineStr">
        <is>
          <t>Standardize on Edge/Chrome with auto-update enforced; retire anything the inventory flags.</t>
        </is>
      </c>
      <c r="G36" s="37" t="inlineStr">
        <is>
          <t>PR.PS-02</t>
        </is>
      </c>
      <c r="H36" s="37" t="inlineStr">
        <is>
          <t>A.8.19</t>
        </is>
      </c>
      <c r="I36" s="37" t="n"/>
      <c r="J36" s="39" t="inlineStr">
        <is>
          <t>Browser version report</t>
        </is>
      </c>
      <c r="K36" s="38" t="n"/>
      <c r="L36" s="38" t="n"/>
    </row>
    <row r="37" ht="67.5" customHeight="1" s="21">
      <c r="A37" s="37" t="inlineStr">
        <is>
          <t>9.2</t>
        </is>
      </c>
      <c r="B37" s="38" t="inlineStr">
        <is>
          <t>09 Email &amp; Browser Protections</t>
        </is>
      </c>
      <c r="C37" s="38" t="inlineStr">
        <is>
          <t>Use DNS filtering services</t>
        </is>
      </c>
      <c r="D37" s="38" t="inlineStr">
        <is>
          <t>Block known-malicious sites at the DNS layer.</t>
        </is>
      </c>
      <c r="E37" s="38" t="inlineStr">
        <is>
          <t>Catches the bad click nobody admits to, silently and for nearly nothing.</t>
        </is>
      </c>
      <c r="F37" s="38" t="inlineStr">
        <is>
          <t>Quad9 is free. Firewall or EDR DNS filtering works too. One afternoon of work.</t>
        </is>
      </c>
      <c r="G37" s="37" t="inlineStr">
        <is>
          <t>PR.IR-01</t>
        </is>
      </c>
      <c r="H37" s="37" t="inlineStr">
        <is>
          <t>A.8.23</t>
        </is>
      </c>
      <c r="I37" s="37" t="n"/>
      <c r="J37" s="39" t="inlineStr">
        <is>
          <t>DNS configuration evidence</t>
        </is>
      </c>
      <c r="K37" s="38" t="n"/>
      <c r="L37" s="38" t="n"/>
    </row>
    <row r="38" ht="67.5" customHeight="1" s="21">
      <c r="A38" s="37" t="inlineStr">
        <is>
          <t>10.1</t>
        </is>
      </c>
      <c r="B38" s="38" t="inlineStr">
        <is>
          <t>10 Malware Defenses</t>
        </is>
      </c>
      <c r="C38" s="38" t="inlineStr">
        <is>
          <t>Deploy and maintain anti-malware software</t>
        </is>
      </c>
      <c r="D38" s="38" t="inlineStr">
        <is>
          <t>Modern anti-malware/EDR on every endpoint, centrally visible.</t>
        </is>
      </c>
      <c r="E38" s="38" t="inlineStr">
        <is>
          <t>Present is not the same as managed: unmonitored AV alerts protect nobody.</t>
        </is>
      </c>
      <c r="F38" s="38" t="inlineStr">
        <is>
          <t>Defender is built into Windows; ensure it is managed (Intune / Defender for Business) and someone sees the alerts.</t>
        </is>
      </c>
      <c r="G38" s="37" t="inlineStr">
        <is>
          <t>DE.CM-09</t>
        </is>
      </c>
      <c r="H38" s="37" t="inlineStr">
        <is>
          <t>A.8.7</t>
        </is>
      </c>
      <c r="I38" s="37" t="n"/>
      <c r="J38" s="39" t="inlineStr">
        <is>
          <t>Defender status report across devices</t>
        </is>
      </c>
      <c r="K38" s="38" t="n"/>
      <c r="L38" s="38" t="n"/>
    </row>
    <row r="39" ht="67.5" customHeight="1" s="21">
      <c r="A39" s="37" t="inlineStr">
        <is>
          <t>10.2</t>
        </is>
      </c>
      <c r="B39" s="38" t="inlineStr">
        <is>
          <t>10 Malware Defenses</t>
        </is>
      </c>
      <c r="C39" s="38" t="inlineStr">
        <is>
          <t>Configure automatic anti-malware signature updates</t>
        </is>
      </c>
      <c r="D39" s="38" t="inlineStr">
        <is>
          <t>Definitions update themselves.</t>
        </is>
      </c>
      <c r="E39" s="38" t="inlineStr">
        <is>
          <t>Stale signatures quietly turn protection into decoration.</t>
        </is>
      </c>
      <c r="F39" s="38" t="inlineStr">
        <is>
          <t>Default-on for Defender; verify via the same status report.</t>
        </is>
      </c>
      <c r="G39" s="37" t="inlineStr">
        <is>
          <t>DE.CM-09</t>
        </is>
      </c>
      <c r="H39" s="37" t="inlineStr">
        <is>
          <t>A.8.7</t>
        </is>
      </c>
      <c r="I39" s="37" t="n"/>
      <c r="J39" s="39" t="inlineStr">
        <is>
          <t>Definition age in status report</t>
        </is>
      </c>
      <c r="K39" s="38" t="n"/>
      <c r="L39" s="38" t="n"/>
    </row>
    <row r="40" ht="67.5" customHeight="1" s="21">
      <c r="A40" s="37" t="inlineStr">
        <is>
          <t>10.3</t>
        </is>
      </c>
      <c r="B40" s="38" t="inlineStr">
        <is>
          <t>10 Malware Defenses</t>
        </is>
      </c>
      <c r="C40" s="38" t="inlineStr">
        <is>
          <t>Disable autorun and autoplay</t>
        </is>
      </c>
      <c r="D40" s="38" t="inlineStr">
        <is>
          <t>Plugged-in USB media must not execute anything automatically.</t>
        </is>
      </c>
      <c r="E40" s="38" t="inlineStr">
        <is>
          <t>A dropped USB stick in the parking lot still works as an attack in 2026.</t>
        </is>
      </c>
      <c r="F40" s="38" t="inlineStr">
        <is>
          <t>One Intune/GPO setting, tenant-wide.</t>
        </is>
      </c>
      <c r="G40" s="37" t="inlineStr">
        <is>
          <t>PR.PS-01</t>
        </is>
      </c>
      <c r="H40" s="37" t="inlineStr">
        <is>
          <t>A.8.7, A.8.9</t>
        </is>
      </c>
      <c r="I40" s="37" t="n"/>
      <c r="J40" s="39" t="inlineStr">
        <is>
          <t>Policy screenshot</t>
        </is>
      </c>
      <c r="K40" s="38" t="n"/>
      <c r="L40" s="38" t="n"/>
    </row>
    <row r="41" ht="67.5" customHeight="1" s="21">
      <c r="A41" s="37" t="inlineStr">
        <is>
          <t>11.1</t>
        </is>
      </c>
      <c r="B41" s="38" t="inlineStr">
        <is>
          <t>11 Data Recovery</t>
        </is>
      </c>
      <c r="C41" s="38" t="inlineStr">
        <is>
          <t>Establish a data recovery process</t>
        </is>
      </c>
      <c r="D41" s="38" t="inlineStr">
        <is>
          <t>One page: what gets backed up, how often, who restores it, and in what order systems come back.</t>
        </is>
      </c>
      <c r="E41" s="38" t="inlineStr">
        <is>
          <t>In a real incident, the recovery order question costs hours exactly when hours matter most.</t>
        </is>
      </c>
      <c r="F41" s="38" t="inlineStr">
        <is>
          <t>Write it before you need it; the restore-order list is the part everyone skips and later regrets.</t>
        </is>
      </c>
      <c r="G41" s="37" t="inlineStr">
        <is>
          <t>PR.DS-11, RC.RP-01</t>
        </is>
      </c>
      <c r="H41" s="37" t="inlineStr">
        <is>
          <t>A.8.13</t>
        </is>
      </c>
      <c r="I41" s="37" t="n"/>
      <c r="J41" s="39" t="inlineStr">
        <is>
          <t>The documented process</t>
        </is>
      </c>
      <c r="K41" s="38" t="n"/>
      <c r="L41" s="38" t="n"/>
    </row>
    <row r="42" ht="67.5" customHeight="1" s="21">
      <c r="A42" s="37" t="inlineStr">
        <is>
          <t>11.2</t>
        </is>
      </c>
      <c r="B42" s="38" t="inlineStr">
        <is>
          <t>11 Data Recovery</t>
        </is>
      </c>
      <c r="C42" s="38" t="inlineStr">
        <is>
          <t>Perform automated backups</t>
        </is>
      </c>
      <c r="D42" s="38" t="inlineStr">
        <is>
          <t>Backups run themselves: daily for anything that matters.</t>
        </is>
      </c>
      <c r="E42" s="38" t="inlineStr">
        <is>
          <t>Manual backup habits do not survive vacations.</t>
        </is>
      </c>
      <c r="F42" s="38" t="inlineStr">
        <is>
          <t>Cover M365 data too: retention policies are not backups. Decide deliberately whether you need third-party M365 backup.</t>
        </is>
      </c>
      <c r="G42" s="37" t="inlineStr">
        <is>
          <t>PR.DS-11</t>
        </is>
      </c>
      <c r="H42" s="37" t="inlineStr">
        <is>
          <t>A.8.13</t>
        </is>
      </c>
      <c r="I42" s="37" t="n"/>
      <c r="J42" s="39" t="inlineStr">
        <is>
          <t>Backup job logs</t>
        </is>
      </c>
      <c r="K42" s="38" t="n"/>
      <c r="L42" s="38" t="n"/>
    </row>
    <row r="43" ht="67.5" customHeight="1" s="21">
      <c r="A43" s="37" t="inlineStr">
        <is>
          <t>11.3</t>
        </is>
      </c>
      <c r="B43" s="38" t="inlineStr">
        <is>
          <t>11 Data Recovery</t>
        </is>
      </c>
      <c r="C43" s="38" t="inlineStr">
        <is>
          <t>Protect recovery data</t>
        </is>
      </c>
      <c r="D43" s="38" t="inlineStr">
        <is>
          <t>Backups encrypted and access-restricted; backup credentials treated as crown jewels.</t>
        </is>
      </c>
      <c r="E43" s="38" t="inlineStr">
        <is>
          <t>Attackers who reach backups delete them first, then encrypt production.</t>
        </is>
      </c>
      <c r="F43" s="38" t="inlineStr">
        <is>
          <t>Separate credentials for backup admin, MFA on the backup console, encryption at rest.</t>
        </is>
      </c>
      <c r="G43" s="37" t="inlineStr">
        <is>
          <t>PR.DS-11</t>
        </is>
      </c>
      <c r="H43" s="37" t="inlineStr">
        <is>
          <t>A.8.13</t>
        </is>
      </c>
      <c r="I43" s="37" t="n"/>
      <c r="J43" s="39" t="inlineStr">
        <is>
          <t>Backup security config evidence</t>
        </is>
      </c>
      <c r="K43" s="38" t="n"/>
      <c r="L43" s="38" t="n"/>
    </row>
    <row r="44" ht="67.5" customHeight="1" s="21">
      <c r="A44" s="37" t="inlineStr">
        <is>
          <t>11.4</t>
        </is>
      </c>
      <c r="B44" s="38" t="inlineStr">
        <is>
          <t>11 Data Recovery</t>
        </is>
      </c>
      <c r="C44" s="38" t="inlineStr">
        <is>
          <t>Establish an isolated instance of recovery data</t>
        </is>
      </c>
      <c r="D44" s="38" t="inlineStr">
        <is>
          <t>At least one backup copy offline, immutable, or otherwise unreachable from production.</t>
        </is>
      </c>
      <c r="E44" s="38" t="inlineStr">
        <is>
          <t>This single safeguard is the difference between paying a ransom and restoring.</t>
        </is>
      </c>
      <c r="F44" s="38" t="inlineStr">
        <is>
          <t>Immutable cloud backup tier or rotated offline media. Then prove it with a quarterly restore test.</t>
        </is>
      </c>
      <c r="G44" s="37" t="inlineStr">
        <is>
          <t>PR.DS-11</t>
        </is>
      </c>
      <c r="H44" s="37" t="inlineStr">
        <is>
          <t>A.8.13</t>
        </is>
      </c>
      <c r="I44" s="37" t="n"/>
      <c r="J44" s="39" t="inlineStr">
        <is>
          <t>Restore test result, dated</t>
        </is>
      </c>
      <c r="K44" s="38" t="n"/>
      <c r="L44" s="38" t="n"/>
    </row>
    <row r="45" ht="67.5" customHeight="1" s="21">
      <c r="A45" s="37" t="inlineStr">
        <is>
          <t>12.1</t>
        </is>
      </c>
      <c r="B45" s="38" t="inlineStr">
        <is>
          <t>12 Network Infrastructure Management</t>
        </is>
      </c>
      <c r="C45" s="38" t="inlineStr">
        <is>
          <t>Ensure network infrastructure is up-to-date</t>
        </is>
      </c>
      <c r="D45" s="38" t="inlineStr">
        <is>
          <t>Firewalls, switches, and access points run current firmware and are still vendor-supported.</t>
        </is>
      </c>
      <c r="E45" s="38" t="inlineStr">
        <is>
          <t>Edge devices get exploited within days of a vulnerability disclosure: they face the internet.</t>
        </is>
      </c>
      <c r="F45" s="38" t="inlineStr">
        <is>
          <t>Subscribe to vendor advisories; 7-day SLA for critical edge patches; replace gear that has aged out of support.</t>
        </is>
      </c>
      <c r="G45" s="37" t="inlineStr">
        <is>
          <t>ID.AM-01, PR.PS-02</t>
        </is>
      </c>
      <c r="H45" s="37" t="inlineStr">
        <is>
          <t>A.8.8, A.8.20</t>
        </is>
      </c>
      <c r="I45" s="37" t="n"/>
      <c r="J45" s="39" t="inlineStr">
        <is>
          <t>Firmware versions + support status list</t>
        </is>
      </c>
      <c r="K45" s="38" t="n"/>
      <c r="L45" s="38" t="n"/>
    </row>
    <row r="46" ht="67.5" customHeight="1" s="21">
      <c r="A46" s="37" t="inlineStr">
        <is>
          <t>14.1</t>
        </is>
      </c>
      <c r="B46" s="38" t="inlineStr">
        <is>
          <t>14 Security Awareness &amp; Training</t>
        </is>
      </c>
      <c r="C46" s="38" t="inlineStr">
        <is>
          <t>Establish and maintain a security awareness program</t>
        </is>
      </c>
      <c r="D46" s="38" t="inlineStr">
        <is>
          <t>Short, recurring, relevant training, not an annual hour of compliance theater.</t>
        </is>
      </c>
      <c r="E46" s="38" t="inlineStr">
        <is>
          <t>Your people see attacks before any tool does; trained people are sensors.</t>
        </is>
      </c>
      <c r="F46" s="38" t="inlineStr">
        <is>
          <t>Monthly 5-minute topics beat annual marathons. Defender includes attack simulation training on some tiers.</t>
        </is>
      </c>
      <c r="G46" s="37" t="inlineStr">
        <is>
          <t>PR.AT-01</t>
        </is>
      </c>
      <c r="H46" s="37" t="inlineStr">
        <is>
          <t>A.6.3</t>
        </is>
      </c>
      <c r="I46" s="37" t="n"/>
      <c r="J46" s="39" t="inlineStr">
        <is>
          <t>Training schedule + completion records</t>
        </is>
      </c>
      <c r="K46" s="38" t="n"/>
      <c r="L46" s="38" t="n"/>
    </row>
    <row r="47" ht="67.5" customHeight="1" s="21">
      <c r="A47" s="37" t="inlineStr">
        <is>
          <t>14.2</t>
        </is>
      </c>
      <c r="B47" s="38" t="inlineStr">
        <is>
          <t>14 Security Awareness &amp; Training</t>
        </is>
      </c>
      <c r="C47" s="38" t="inlineStr">
        <is>
          <t>Train workforce to recognize social engineering</t>
        </is>
      </c>
      <c r="D47" s="38" t="inlineStr">
        <is>
          <t>People can spot phishing and know to verify unusual requests, especially payment changes.</t>
        </is>
      </c>
      <c r="E47" s="38" t="inlineStr">
        <is>
          <t>BEC and payment fraud are the most expensive SMB incidents, and training plus a callback rule prevents most of them.</t>
        </is>
      </c>
      <c r="F47" s="38" t="inlineStr">
        <is>
          <t>Teach the callback rule: verify any payment or banking change by phone using a known number, every time.</t>
        </is>
      </c>
      <c r="G47" s="37" t="inlineStr">
        <is>
          <t>PR.AT-01</t>
        </is>
      </c>
      <c r="H47" s="37" t="inlineStr">
        <is>
          <t>A.6.3</t>
        </is>
      </c>
      <c r="I47" s="37" t="n"/>
      <c r="J47" s="39" t="inlineStr">
        <is>
          <t>Training content + simulation results</t>
        </is>
      </c>
      <c r="K47" s="38" t="n"/>
      <c r="L47" s="38" t="n"/>
    </row>
    <row r="48" ht="67.5" customHeight="1" s="21">
      <c r="A48" s="37" t="inlineStr">
        <is>
          <t>14.3</t>
        </is>
      </c>
      <c r="B48" s="38" t="inlineStr">
        <is>
          <t>14 Security Awareness &amp; Training</t>
        </is>
      </c>
      <c r="C48" s="38" t="inlineStr">
        <is>
          <t>Train workforce on authentication best practices</t>
        </is>
      </c>
      <c r="D48" s="38" t="inlineStr">
        <is>
          <t>MFA, password managers, no reuse.</t>
        </is>
      </c>
      <c r="E48" s="38" t="inlineStr">
        <is>
          <t>Users follow the path of least resistance; make the secure path the easy one and teach it.</t>
        </is>
      </c>
      <c r="F48" s="38" t="inlineStr">
        <is>
          <t>Pair the training with actually deploying a password manager, or it is just advice.</t>
        </is>
      </c>
      <c r="G48" s="37" t="inlineStr">
        <is>
          <t>PR.AT-01</t>
        </is>
      </c>
      <c r="H48" s="37" t="inlineStr">
        <is>
          <t>A.6.3</t>
        </is>
      </c>
      <c r="I48" s="37" t="n"/>
      <c r="J48" s="39" t="inlineStr">
        <is>
          <t>Training records</t>
        </is>
      </c>
      <c r="K48" s="38" t="n"/>
      <c r="L48" s="38" t="n"/>
    </row>
    <row r="49" ht="67.5" customHeight="1" s="21">
      <c r="A49" s="37" t="inlineStr">
        <is>
          <t>14.4</t>
        </is>
      </c>
      <c r="B49" s="38" t="inlineStr">
        <is>
          <t>14 Security Awareness &amp; Training</t>
        </is>
      </c>
      <c r="C49" s="38" t="inlineStr">
        <is>
          <t>Train workforce on data handling best practices</t>
        </is>
      </c>
      <c r="D49" s="38" t="inlineStr">
        <is>
          <t>People know where company data may live and how to share it safely.</t>
        </is>
      </c>
      <c r="E49" s="38" t="inlineStr">
        <is>
          <t>Most data leakage is well-meaning people using convenient tools.</t>
        </is>
      </c>
      <c r="F49" s="38" t="inlineStr">
        <is>
          <t>Anchor the training to your actual sharing settings and approved tools, not generic rules.</t>
        </is>
      </c>
      <c r="G49" s="37" t="inlineStr">
        <is>
          <t>PR.AT-01</t>
        </is>
      </c>
      <c r="H49" s="37" t="inlineStr">
        <is>
          <t>A.5.10, A.6.3</t>
        </is>
      </c>
      <c r="I49" s="37" t="n"/>
      <c r="J49" s="39" t="inlineStr">
        <is>
          <t>Training records</t>
        </is>
      </c>
      <c r="K49" s="38" t="n"/>
      <c r="L49" s="38" t="n"/>
    </row>
    <row r="50" ht="67.5" customHeight="1" s="21">
      <c r="A50" s="37" t="inlineStr">
        <is>
          <t>14.5</t>
        </is>
      </c>
      <c r="B50" s="38" t="inlineStr">
        <is>
          <t>14 Security Awareness &amp; Training</t>
        </is>
      </c>
      <c r="C50" s="38" t="inlineStr">
        <is>
          <t>Train workforce on causes of unintentional data exposure</t>
        </is>
      </c>
      <c r="D50" s="38" t="inlineStr">
        <is>
          <t>Cover misdirected email, oversharing links, lost devices.</t>
        </is>
      </c>
      <c r="E50" s="38" t="inlineStr">
        <is>
          <t>These quiet incidents are far more frequent than dramatic hacks.</t>
        </is>
      </c>
      <c r="F50" s="38" t="inlineStr">
        <is>
          <t>Use your own near-misses (anonymized) as training material; nothing lands better.</t>
        </is>
      </c>
      <c r="G50" s="37" t="inlineStr">
        <is>
          <t>PR.AT-01</t>
        </is>
      </c>
      <c r="H50" s="37" t="inlineStr">
        <is>
          <t>A.6.3</t>
        </is>
      </c>
      <c r="I50" s="37" t="n"/>
      <c r="J50" s="39" t="inlineStr">
        <is>
          <t>Training records</t>
        </is>
      </c>
      <c r="K50" s="38" t="n"/>
      <c r="L50" s="38" t="n"/>
    </row>
    <row r="51" ht="67.5" customHeight="1" s="21">
      <c r="A51" s="37" t="inlineStr">
        <is>
          <t>14.6</t>
        </is>
      </c>
      <c r="B51" s="38" t="inlineStr">
        <is>
          <t>14 Security Awareness &amp; Training</t>
        </is>
      </c>
      <c r="C51" s="38" t="inlineStr">
        <is>
          <t>Train workforce on recognizing and reporting incidents</t>
        </is>
      </c>
      <c r="D51" s="38" t="inlineStr">
        <is>
          <t>Everyone knows the one way to report something suspicious, and that reporting is praised.</t>
        </is>
      </c>
      <c r="E51" s="38" t="inlineStr">
        <is>
          <t>Speed of detection at small organizations is mostly the speed of someone saying something.</t>
        </is>
      </c>
      <c r="F51" s="38" t="inlineStr">
        <is>
          <t>One reporting channel, repeated everywhere. Publicly thank reporters, even for false alarms, especially for false alarms.</t>
        </is>
      </c>
      <c r="G51" s="37" t="inlineStr">
        <is>
          <t>PR.AT-01</t>
        </is>
      </c>
      <c r="H51" s="37" t="inlineStr">
        <is>
          <t>A.6.3, A.6.8</t>
        </is>
      </c>
      <c r="I51" s="37" t="n"/>
      <c r="J51" s="39" t="inlineStr">
        <is>
          <t>Reporting channel comms</t>
        </is>
      </c>
      <c r="K51" s="38" t="n"/>
      <c r="L51" s="38" t="n"/>
    </row>
    <row r="52" ht="67.5" customHeight="1" s="21">
      <c r="A52" s="37" t="inlineStr">
        <is>
          <t>14.7</t>
        </is>
      </c>
      <c r="B52" s="38" t="inlineStr">
        <is>
          <t>14 Security Awareness &amp; Training</t>
        </is>
      </c>
      <c r="C52" s="38" t="inlineStr">
        <is>
          <t>Train workforce to identify and report missing security updates</t>
        </is>
      </c>
      <c r="D52" s="38" t="inlineStr">
        <is>
          <t>Users report nagging update prompts and failed reboots instead of dismissing them.</t>
        </is>
      </c>
      <c r="E52" s="38" t="inlineStr">
        <is>
          <t>Your patch compliance report has blind spots; users are the backup sensor.</t>
        </is>
      </c>
      <c r="F52" s="38" t="inlineStr">
        <is>
          <t>One line in onboarding and the monthly tips: if your machine begs for a restart, give it one, and tell IT if it keeps begging.</t>
        </is>
      </c>
      <c r="G52" s="37" t="inlineStr">
        <is>
          <t>PR.AT-01</t>
        </is>
      </c>
      <c r="H52" s="37" t="inlineStr">
        <is>
          <t>A.6.3</t>
        </is>
      </c>
      <c r="I52" s="37" t="n"/>
      <c r="J52" s="39" t="inlineStr">
        <is>
          <t>Training content</t>
        </is>
      </c>
      <c r="K52" s="38" t="n"/>
      <c r="L52" s="38" t="n"/>
    </row>
    <row r="53" ht="67.5" customHeight="1" s="21">
      <c r="A53" s="37" t="inlineStr">
        <is>
          <t>14.8</t>
        </is>
      </c>
      <c r="B53" s="38" t="inlineStr">
        <is>
          <t>14 Security Awareness &amp; Training</t>
        </is>
      </c>
      <c r="C53" s="38" t="inlineStr">
        <is>
          <t>Train workforce on dangers of insecure networks</t>
        </is>
      </c>
      <c r="D53" s="38" t="inlineStr">
        <is>
          <t>Remote workers know to avoid open Wi-Fi or use protection (VPN, hotspot) when on it.</t>
        </is>
      </c>
      <c r="E53" s="38" t="inlineStr">
        <is>
          <t>Work happens in cafés and airports whether policy admits it or not.</t>
        </is>
      </c>
      <c r="F53" s="38" t="inlineStr">
        <is>
          <t>Pair with the technical control: always-on VPN or modern TLS-everywhere posture reduces what training must carry.</t>
        </is>
      </c>
      <c r="G53" s="37" t="inlineStr">
        <is>
          <t>PR.AT-01</t>
        </is>
      </c>
      <c r="H53" s="37" t="inlineStr">
        <is>
          <t>A.6.3, A.6.7</t>
        </is>
      </c>
      <c r="I53" s="37" t="n"/>
      <c r="J53" s="39" t="inlineStr">
        <is>
          <t>Remote work guidance doc</t>
        </is>
      </c>
      <c r="K53" s="38" t="n"/>
      <c r="L53" s="38" t="n"/>
    </row>
    <row r="54" ht="67.5" customHeight="1" s="21">
      <c r="A54" s="37" t="inlineStr">
        <is>
          <t>15.1</t>
        </is>
      </c>
      <c r="B54" s="38" t="inlineStr">
        <is>
          <t>15 Service Provider Management</t>
        </is>
      </c>
      <c r="C54" s="38" t="inlineStr">
        <is>
          <t>Establish and maintain an inventory of service providers</t>
        </is>
      </c>
      <c r="D54" s="38" t="inlineStr">
        <is>
          <t>List every vendor that touches your data or systems: what they hold, how critical they are, when contracts renew.</t>
        </is>
      </c>
      <c r="E54" s="38" t="inlineStr">
        <is>
          <t>Your security perimeter now includes companies you have never visited. You cannot manage vendors you have not listed.</t>
        </is>
      </c>
      <c r="F54" s="38" t="inlineStr">
        <is>
          <t>Spreadsheet with: vendor, service, data held, criticality, contract date, security evidence on file (SOC 2 / ISO cert).</t>
        </is>
      </c>
      <c r="G54" s="37" t="inlineStr">
        <is>
          <t>GV.SC-04</t>
        </is>
      </c>
      <c r="H54" s="37" t="inlineStr">
        <is>
          <t>A.5.19, A.5.20</t>
        </is>
      </c>
      <c r="I54" s="37" t="n"/>
      <c r="J54" s="39" t="inlineStr">
        <is>
          <t>The vendor inventory, dated</t>
        </is>
      </c>
      <c r="K54" s="38" t="n"/>
      <c r="L54" s="38" t="n"/>
    </row>
    <row r="55" ht="67.5" customHeight="1" s="21">
      <c r="A55" s="37" t="inlineStr">
        <is>
          <t>17.1</t>
        </is>
      </c>
      <c r="B55" s="38" t="inlineStr">
        <is>
          <t>17 Incident Response Management</t>
        </is>
      </c>
      <c r="C55" s="38" t="inlineStr">
        <is>
          <t>Designate personnel to manage incident handling</t>
        </is>
      </c>
      <c r="D55" s="38" t="inlineStr">
        <is>
          <t>Name who runs incidents, with a backup, before you need them.</t>
        </is>
      </c>
      <c r="E55" s="38" t="inlineStr">
        <is>
          <t>The worst time to decide who is in charge is during the incident.</t>
        </is>
      </c>
      <c r="F55" s="38" t="inlineStr">
        <is>
          <t>One paragraph: primary, backup, and who may approve emergency spending and external help.</t>
        </is>
      </c>
      <c r="G55" s="37" t="inlineStr">
        <is>
          <t>RS.MA-01</t>
        </is>
      </c>
      <c r="H55" s="37" t="inlineStr">
        <is>
          <t>A.5.24</t>
        </is>
      </c>
      <c r="I55" s="37" t="n"/>
      <c r="J55" s="39" t="inlineStr">
        <is>
          <t>The designation, in writing</t>
        </is>
      </c>
      <c r="K55" s="38" t="n"/>
      <c r="L55" s="38" t="n"/>
    </row>
    <row r="56" ht="67.5" customHeight="1" s="21">
      <c r="A56" s="37" t="inlineStr">
        <is>
          <t>17.2</t>
        </is>
      </c>
      <c r="B56" s="38" t="inlineStr">
        <is>
          <t>17 Incident Response Management</t>
        </is>
      </c>
      <c r="C56" s="38" t="inlineStr">
        <is>
          <t>Establish and maintain contact information for reporting incidents</t>
        </is>
      </c>
      <c r="D56" s="38" t="inlineStr">
        <is>
          <t>One current list: internal contacts, insurer, counsel, IR firm, key vendors, and relevant authorities.</t>
        </is>
      </c>
      <c r="E56" s="38" t="inlineStr">
        <is>
          <t>Your cyber insurer likely requires notification within hours, and the outage may take your contact list down with it.</t>
        </is>
      </c>
      <c r="F56" s="38" t="inlineStr">
        <is>
          <t>Print it. Keep a copy off-network. Review twice a year; insurance hotlines change.</t>
        </is>
      </c>
      <c r="G56" s="37" t="inlineStr">
        <is>
          <t>RS.CO-02</t>
        </is>
      </c>
      <c r="H56" s="37" t="inlineStr">
        <is>
          <t>A.5.5, A.5.24</t>
        </is>
      </c>
      <c r="I56" s="37" t="n"/>
      <c r="J56" s="39" t="inlineStr">
        <is>
          <t>The list, printed and dated</t>
        </is>
      </c>
      <c r="K56" s="38" t="n"/>
      <c r="L56" s="38" t="n"/>
    </row>
    <row r="57" ht="67.5" customHeight="1" s="21">
      <c r="A57" s="37" t="inlineStr">
        <is>
          <t>17.3</t>
        </is>
      </c>
      <c r="B57" s="38" t="inlineStr">
        <is>
          <t>17 Incident Response Management</t>
        </is>
      </c>
      <c r="C57" s="38" t="inlineStr">
        <is>
          <t>Establish a process for reporting incidents</t>
        </is>
      </c>
      <c r="D57" s="38" t="inlineStr">
        <is>
          <t>Everyone knows how to report a suspected incident and what happens after they do.</t>
        </is>
      </c>
      <c r="E57" s="38" t="inlineStr">
        <is>
          <t>Employees who fear blame report late; late reports are expensive reports.</t>
        </is>
      </c>
      <c r="F57" s="38" t="inlineStr">
        <is>
          <t>One channel, no-blame policy in writing, and a simple severity guide for who gets woken up.</t>
        </is>
      </c>
      <c r="G57" s="37" t="inlineStr">
        <is>
          <t>RS.CO-02</t>
        </is>
      </c>
      <c r="H57" s="37" t="inlineStr">
        <is>
          <t>A.5.24, A.6.8</t>
        </is>
      </c>
      <c r="I57" s="37" t="n"/>
      <c r="J57" s="39" t="inlineStr">
        <is>
          <t>The reporting process + a test run</t>
        </is>
      </c>
      <c r="K57" s="38" t="n"/>
      <c r="L57" s="38" t="n"/>
    </row>
  </sheetData>
  <autoFilter ref="A1:L57"/>
  <conditionalFormatting sqref="I2:I57">
    <cfRule type="cellIs" rank="0" priority="2" equalAverage="0" operator="equal" aboveAverage="0" dxfId="0" text="" percent="0" bottom="0">
      <formula>"Implemented"</formula>
    </cfRule>
    <cfRule type="cellIs" rank="0" priority="3" equalAverage="0" operator="equal" aboveAverage="0" dxfId="1" text="" percent="0" bottom="0">
      <formula>"Partial"</formula>
    </cfRule>
    <cfRule type="cellIs" rank="0" priority="4" equalAverage="0" operator="equal" aboveAverage="0" dxfId="2" text="" percent="0" bottom="0">
      <formula>"Not Implemented"</formula>
    </cfRule>
    <cfRule type="cellIs" rank="0" priority="5" equalAverage="0" operator="equal" aboveAverage="0" dxfId="3" text="" percent="0" bottom="0">
      <formula>"N/A"</formula>
    </cfRule>
  </conditionalFormatting>
  <dataValidations count="1">
    <dataValidation sqref="I2:I57" showDropDown="0" showInputMessage="0" showErrorMessage="0" allowBlank="1" type="list" errorStyle="stop" operator="between">
      <formula1>"Implemented,Partial,Not Implemented,N/A"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AllAboutRisk.info</dc:creator>
  <dc:title xmlns:dc="http://purl.org/dc/elements/1.1/">Gap Assessment Workbook (CIS Controls v8.1 IG1) — AllAboutRisk.info</dc:title>
  <dc:language xmlns:dc="http://purl.org/dc/elements/1.1/">en-US</dc:language>
  <dcterms:created xmlns:dcterms="http://purl.org/dc/terms/" xmlns:xsi="http://www.w3.org/2001/XMLSchema-instance" xsi:type="dcterms:W3CDTF">2026-06-11T17:10:11Z</dcterms:created>
  <dcterms:modified xmlns:dcterms="http://purl.org/dc/terms/" xmlns:xsi="http://www.w3.org/2001/XMLSchema-instance" xsi:type="dcterms:W3CDTF">2026-06-11T21:51:35Z</dcterms:modified>
  <cp:lastModifiedBy>AllAboutRisk.info</cp:lastModifiedBy>
  <cp:revision>0</cp:revision>
</cp:coreProperties>
</file>